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bjednávka" sheetId="1" state="visible" r:id="rId1"/>
    <sheet xmlns:r="http://schemas.openxmlformats.org/officeDocument/2006/relationships" name="Doprava" sheetId="2" state="hidden" r:id="rId2"/>
    <sheet xmlns:r="http://schemas.openxmlformats.org/officeDocument/2006/relationships" name="EXPORT" sheetId="3" state="hidden" r:id="rId3"/>
  </sheets>
  <definedNames/>
  <calcPr calcId="124519" fullCalcOnLoad="1"/>
</workbook>
</file>

<file path=xl/styles.xml><?xml version="1.0" encoding="utf-8"?>
<styleSheet xmlns="http://schemas.openxmlformats.org/spreadsheetml/2006/main">
  <numFmts count="3">
    <numFmt numFmtId="164" formatCode="#,##0.00\ &quot;Kč&quot;"/>
    <numFmt numFmtId="165" formatCode="#,##0.00\ &quot;Kč&quot;;;;@"/>
    <numFmt numFmtId="166" formatCode="#,##0.0"/>
  </numFmts>
  <fonts count="13">
    <font>
      <name val="Calibri"/>
      <family val="2"/>
      <color theme="1"/>
      <sz val="11"/>
      <scheme val="minor"/>
    </font>
    <font>
      <b val="1"/>
      <color rgb="00722F37"/>
      <sz val="14"/>
    </font>
    <font>
      <i val="1"/>
      <color rgb="007F7F7F"/>
      <sz val="9"/>
    </font>
    <font>
      <b val="1"/>
      <color rgb="00722F37"/>
    </font>
    <font>
      <sz val="9"/>
    </font>
    <font>
      <b val="1"/>
      <color rgb="00722F37"/>
      <sz val="9"/>
    </font>
    <font>
      <b val="1"/>
    </font>
    <font>
      <b val="1"/>
      <color rgb="00FFFFFF"/>
    </font>
    <font>
      <b val="1"/>
      <color rgb="00722F37"/>
      <sz val="12"/>
    </font>
    <font>
      <sz val="10"/>
    </font>
    <font>
      <b val="1"/>
      <sz val="11"/>
    </font>
    <font>
      <b val="1"/>
      <color rgb="00722F37"/>
      <sz val="11"/>
    </font>
    <font>
      <b val="1"/>
      <color rgb="00C00000"/>
    </font>
  </fonts>
  <fills count="6">
    <fill>
      <patternFill/>
    </fill>
    <fill>
      <patternFill patternType="gray125"/>
    </fill>
    <fill>
      <patternFill patternType="solid">
        <fgColor rgb="00FFF2CC"/>
      </patternFill>
    </fill>
    <fill>
      <patternFill patternType="solid">
        <fgColor rgb="00D9D2C5"/>
      </patternFill>
    </fill>
    <fill>
      <patternFill patternType="solid">
        <fgColor rgb="00722F37"/>
      </patternFill>
    </fill>
    <fill>
      <patternFill patternType="solid">
        <fgColor rgb="00EFEBE2"/>
      </patternFill>
    </fill>
  </fills>
  <borders count="2">
    <border>
      <left/>
      <right/>
      <top/>
      <bottom/>
      <diagonal/>
    </border>
    <border>
      <left style="thin">
        <color rgb="00B0A99A"/>
      </left>
      <right style="thin">
        <color rgb="00B0A99A"/>
      </right>
      <top style="thin">
        <color rgb="00B0A99A"/>
      </top>
      <bottom style="thin">
        <color rgb="00B0A99A"/>
      </bottom>
    </border>
  </borders>
  <cellStyleXfs count="1">
    <xf numFmtId="0" fontId="0" fillId="0" borderId="0"/>
  </cellStyleXfs>
  <cellXfs count="25">
    <xf numFmtId="0" fontId="0" fillId="0" borderId="0" pivotButton="0" quotePrefix="0" xfId="0"/>
    <xf numFmtId="0" fontId="1" fillId="0" borderId="0" applyAlignment="1" pivotButton="0" quotePrefix="0" xfId="0">
      <alignment horizontal="left" vertical="center" wrapText="1"/>
    </xf>
    <xf numFmtId="0" fontId="2" fillId="0" borderId="0" applyAlignment="1" pivotButton="0" quotePrefix="0" xfId="0">
      <alignment horizontal="left" vertical="center" wrapText="1"/>
    </xf>
    <xf numFmtId="0" fontId="3" fillId="0" borderId="0" pivotButton="0" quotePrefix="0" xfId="0"/>
    <xf numFmtId="0" fontId="4" fillId="0" borderId="0" pivotButton="0" quotePrefix="0" xfId="0"/>
    <xf numFmtId="0" fontId="0" fillId="2" borderId="1" applyProtection="1" pivotButton="0" quotePrefix="0" xfId="0">
      <protection locked="0" hidden="0"/>
    </xf>
    <xf numFmtId="0" fontId="0" fillId="0" borderId="1" pivotButton="0" quotePrefix="0" xfId="0"/>
    <xf numFmtId="0" fontId="5" fillId="0" borderId="0" applyAlignment="1" pivotButton="0" quotePrefix="0" xfId="0">
      <alignment horizontal="left" vertical="center" wrapText="1"/>
    </xf>
    <xf numFmtId="0" fontId="6" fillId="3" borderId="1" applyAlignment="1" pivotButton="0" quotePrefix="0" xfId="0">
      <alignment horizontal="center" vertical="center" wrapText="1"/>
    </xf>
    <xf numFmtId="0" fontId="7" fillId="4" borderId="0" applyAlignment="1" pivotButton="0" quotePrefix="0" xfId="0">
      <alignment vertical="center"/>
    </xf>
    <xf numFmtId="0" fontId="0" fillId="4" borderId="0" pivotButton="0" quotePrefix="0" xfId="0"/>
    <xf numFmtId="164" fontId="0" fillId="0" borderId="1" pivotButton="0" quotePrefix="0" xfId="0"/>
    <xf numFmtId="0" fontId="0" fillId="2" borderId="1" applyAlignment="1" applyProtection="1" pivotButton="0" quotePrefix="0" xfId="0">
      <alignment horizontal="center"/>
      <protection locked="0" hidden="0"/>
    </xf>
    <xf numFmtId="165" fontId="0" fillId="0" borderId="1" pivotButton="0" quotePrefix="0" xfId="0"/>
    <xf numFmtId="0" fontId="8" fillId="0" borderId="0" pivotButton="0" quotePrefix="0" xfId="0"/>
    <xf numFmtId="0" fontId="9" fillId="5" borderId="1" pivotButton="0" quotePrefix="0" xfId="0"/>
    <xf numFmtId="0" fontId="0" fillId="5" borderId="1" pivotButton="0" quotePrefix="0" xfId="0"/>
    <xf numFmtId="164" fontId="9" fillId="5" borderId="1" pivotButton="0" quotePrefix="0" xfId="0"/>
    <xf numFmtId="3" fontId="9" fillId="5" borderId="1" pivotButton="0" quotePrefix="0" xfId="0"/>
    <xf numFmtId="166" fontId="9" fillId="5" borderId="1" pivotButton="0" quotePrefix="0" xfId="0"/>
    <xf numFmtId="1" fontId="9" fillId="5" borderId="1" pivotButton="0" quotePrefix="0" xfId="0"/>
    <xf numFmtId="0" fontId="10" fillId="5" borderId="1" pivotButton="0" quotePrefix="0" xfId="0"/>
    <xf numFmtId="165" fontId="11" fillId="5" borderId="1" pivotButton="0" quotePrefix="0" xfId="0"/>
    <xf numFmtId="0" fontId="12" fillId="0" borderId="0" pivotButton="0" quotePrefix="0" xfId="0"/>
    <xf numFmtId="0" fontId="6" fillId="0" borderId="0" pivotButton="0" quotePrefix="0" xfId="0"/>
  </cellXfs>
  <cellStyles count="1">
    <cellStyle name="Normal" xfId="0" builtinId="0" hidden="0"/>
  </cellStyles>
  <dxfs count="1">
    <dxf>
      <font>
        <b val="1"/>
        <color rgb="009C0006"/>
      </font>
      <fill>
        <patternFill patternType="solid">
          <fgColor rgb="00F4CC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150"/>
  <sheetViews>
    <sheetView showGridLines="0" workbookViewId="0">
      <selection activeCell="A1" sqref="A1"/>
    </sheetView>
  </sheetViews>
  <sheetFormatPr baseColWidth="8" defaultRowHeight="15"/>
  <cols>
    <col width="11" customWidth="1" min="1" max="1"/>
    <col width="40" customWidth="1" min="2" max="2"/>
    <col width="26" customWidth="1" min="3" max="3"/>
    <col width="17" customWidth="1" min="4" max="4"/>
    <col width="13" customWidth="1" min="5" max="5"/>
    <col width="10" customWidth="1" min="6" max="6"/>
    <col width="14" customWidth="1" min="7" max="7"/>
    <col hidden="1" width="12" customWidth="1" min="8" max="8"/>
    <col hidden="1" width="8" customWidth="1" min="9" max="9"/>
    <col hidden="1" width="7" customWidth="1" min="10" max="10"/>
    <col hidden="1" width="7" customWidth="1" min="11" max="11"/>
  </cols>
  <sheetData>
    <row r="1" ht="24" customHeight="1">
      <c r="A1" s="1" t="inlineStr">
        <is>
          <t>ŠLECHTITELSKÁ STANICE VINAŘSKÁ VELKÉ PAVLOVICE a.s. — OBJEDNÁVKOVÝ LIST ZFP</t>
        </is>
      </c>
    </row>
    <row r="2">
      <c r="A2" s="2" t="inlineStr">
        <is>
          <t>Šablona verze 2026-08-18  ·  Všechny ceny jsou uvedeny bez DPH a po slevě  ·  Vyplňte žlutá pole a soubor nahrajte na slechtitelkashop.cz/zfp-objednavka</t>
        </is>
      </c>
    </row>
    <row r="4">
      <c r="A4" s="3" t="inlineStr">
        <is>
          <t>PORADCE</t>
        </is>
      </c>
      <c r="C4" s="3" t="inlineStr">
        <is>
          <t>FAKTURAČNÍ ÚDAJE</t>
        </is>
      </c>
      <c r="E4" s="3" t="inlineStr">
        <is>
          <t>MÍSTO ZÁVOZU</t>
        </is>
      </c>
    </row>
    <row r="5">
      <c r="A5" s="4" t="inlineStr">
        <is>
          <t>ZFP číslo poradce *</t>
        </is>
      </c>
      <c r="B5" s="5" t="n"/>
      <c r="C5" s="4" t="inlineStr">
        <is>
          <t>Název firmy / jméno</t>
        </is>
      </c>
      <c r="D5" s="5" t="n"/>
      <c r="E5" s="4" t="inlineStr">
        <is>
          <t>Název místa</t>
        </is>
      </c>
      <c r="F5" s="5" t="n"/>
      <c r="G5" s="6" t="n"/>
    </row>
    <row r="6">
      <c r="A6" s="4" t="inlineStr">
        <is>
          <t>Jméno a příjmení *</t>
        </is>
      </c>
      <c r="B6" s="5" t="n"/>
      <c r="C6" s="4" t="inlineStr">
        <is>
          <t>Ulice a č. p.</t>
        </is>
      </c>
      <c r="D6" s="5" t="n"/>
      <c r="E6" s="4" t="inlineStr">
        <is>
          <t>Ulice a č. p.</t>
        </is>
      </c>
      <c r="F6" s="5" t="n"/>
      <c r="G6" s="6" t="n"/>
    </row>
    <row r="7">
      <c r="A7" s="4" t="inlineStr">
        <is>
          <t>Telefon *</t>
        </is>
      </c>
      <c r="B7" s="5" t="n"/>
      <c r="C7" s="4" t="inlineStr">
        <is>
          <t>Město</t>
        </is>
      </c>
      <c r="D7" s="5" t="n"/>
      <c r="E7" s="4" t="inlineStr">
        <is>
          <t>Město</t>
        </is>
      </c>
      <c r="F7" s="5" t="n"/>
      <c r="G7" s="6" t="n"/>
    </row>
    <row r="8">
      <c r="A8" s="4" t="inlineStr">
        <is>
          <t>E-mail *</t>
        </is>
      </c>
      <c r="B8" s="5" t="n"/>
      <c r="C8" s="4" t="inlineStr">
        <is>
          <t>PSČ</t>
        </is>
      </c>
      <c r="D8" s="5" t="n"/>
      <c r="E8" s="4" t="inlineStr">
        <is>
          <t>PSČ</t>
        </is>
      </c>
      <c r="F8" s="5" t="n"/>
      <c r="G8" s="6" t="n"/>
    </row>
    <row r="9">
      <c r="A9" s="4" t="inlineStr">
        <is>
          <t>Forma úhrady</t>
        </is>
      </c>
      <c r="B9" s="5" t="n"/>
      <c r="C9" s="4" t="inlineStr">
        <is>
          <t>IČ</t>
        </is>
      </c>
      <c r="D9" s="5" t="n"/>
      <c r="E9" s="4" t="inlineStr">
        <is>
          <t>Kontakt (jméno, tel.)</t>
        </is>
      </c>
      <c r="F9" s="5" t="n"/>
      <c r="G9" s="6" t="n"/>
    </row>
    <row r="10">
      <c r="A10" s="4" t="inlineStr">
        <is>
          <t>Datum objednávky</t>
        </is>
      </c>
      <c r="B10" s="5" t="n"/>
      <c r="C10" s="4" t="inlineStr">
        <is>
          <t>DIČ</t>
        </is>
      </c>
      <c r="D10" s="5" t="n"/>
      <c r="E10" s="4" t="inlineStr">
        <is>
          <t>Poznámka</t>
        </is>
      </c>
      <c r="F10" s="5" t="n"/>
      <c r="G10" s="6" t="n"/>
    </row>
    <row r="12" ht="28" customHeight="1">
      <c r="A12" s="7" t="inlineStr">
        <is>
          <t>1 karton = 6 ks lahví — pouze ucelené jednodruhové kartony. U sekcí označených „po kartonech“ lze zadat pouze násobky 6 (6, 12, 18 …). Doprava dle váhy objednávky, ZDARMA od 8 000 Kč bez DPH.</t>
        </is>
      </c>
    </row>
    <row r="14" ht="26" customHeight="1">
      <c r="A14" s="8" t="inlineStr">
        <is>
          <t>Šarže</t>
        </is>
      </c>
      <c r="B14" s="8" t="inlineStr">
        <is>
          <t>Název produktu</t>
        </is>
      </c>
      <c r="C14" s="8" t="inlineStr">
        <is>
          <t>Přívlastek</t>
        </is>
      </c>
      <c r="D14" s="8" t="inlineStr">
        <is>
          <t>Druh</t>
        </is>
      </c>
      <c r="E14" s="8" t="inlineStr">
        <is>
          <t>Cena bez DPH</t>
        </is>
      </c>
      <c r="F14" s="8" t="inlineStr">
        <is>
          <t>Počet ks</t>
        </is>
      </c>
      <c r="G14" s="8" t="inlineStr">
        <is>
          <t>Celkem bez DPH</t>
        </is>
      </c>
      <c r="H14" s="8" t="inlineStr">
        <is>
          <t>Pohoda kód</t>
        </is>
      </c>
      <c r="I14" s="8" t="inlineStr">
        <is>
          <t>Váha kg</t>
        </is>
      </c>
      <c r="J14" s="8" t="inlineStr">
        <is>
          <t>DPH %</t>
        </is>
      </c>
      <c r="K14" s="8" t="inlineStr">
        <is>
          <t>Nás.</t>
        </is>
      </c>
    </row>
    <row r="15" ht="18" customHeight="1">
      <c r="A15" s="9" t="inlineStr">
        <is>
          <t>VÍNA CH.C.ANDRÉ – bílá   (pouze po celých kartonech – násobky 6 ks)</t>
        </is>
      </c>
      <c r="B15" s="10" t="n"/>
      <c r="C15" s="10" t="n"/>
      <c r="D15" s="10" t="n"/>
      <c r="E15" s="10" t="n"/>
      <c r="F15" s="10" t="n"/>
      <c r="G15" s="10" t="n"/>
    </row>
    <row r="16">
      <c r="A16" s="6" t="inlineStr">
        <is>
          <t>1224</t>
        </is>
      </c>
      <c r="B16" s="6" t="inlineStr">
        <is>
          <t>Veltlínské zelené</t>
        </is>
      </c>
      <c r="C16" s="6" t="inlineStr">
        <is>
          <t>pozdní sběr</t>
        </is>
      </c>
      <c r="D16" s="6" t="inlineStr">
        <is>
          <t>suché</t>
        </is>
      </c>
      <c r="E16" s="11" t="n">
        <v>83.8</v>
      </c>
      <c r="F16" s="12" t="n"/>
      <c r="G16" s="13">
        <f>IF(F16="",0,IF(MOD(F16,K16)&lt;&gt;0,"JEN NÁSOBKY 6 KS!",ROUND(F16*E16,2)))</f>
        <v/>
      </c>
      <c r="H16" t="inlineStr">
        <is>
          <t>1224</t>
        </is>
      </c>
      <c r="I16" t="n">
        <v>1.25</v>
      </c>
      <c r="J16" t="n">
        <v>21</v>
      </c>
      <c r="K16" t="n">
        <v>6</v>
      </c>
    </row>
    <row r="17">
      <c r="A17" s="6" t="inlineStr">
        <is>
          <t>0624</t>
        </is>
      </c>
      <c r="B17" s="6" t="inlineStr">
        <is>
          <t>Müller Thurgau</t>
        </is>
      </c>
      <c r="C17" s="6" t="inlineStr">
        <is>
          <t>pozdní sběr</t>
        </is>
      </c>
      <c r="D17" s="6" t="inlineStr">
        <is>
          <t>polosuché</t>
        </is>
      </c>
      <c r="E17" s="11" t="n">
        <v>83.8</v>
      </c>
      <c r="F17" s="12" t="n"/>
      <c r="G17" s="13">
        <f>IF(F17="",0,IF(MOD(F17,K17)&lt;&gt;0,"JEN NÁSOBKY 6 KS!",ROUND(F17*E17,2)))</f>
        <v/>
      </c>
      <c r="H17" t="inlineStr">
        <is>
          <t>0624</t>
        </is>
      </c>
      <c r="I17" t="n">
        <v>1.25</v>
      </c>
      <c r="J17" t="n">
        <v>21</v>
      </c>
      <c r="K17" t="n">
        <v>6</v>
      </c>
    </row>
    <row r="18">
      <c r="A18" s="6" t="inlineStr">
        <is>
          <t>1124</t>
        </is>
      </c>
      <c r="B18" s="6" t="inlineStr">
        <is>
          <t>Neuburské</t>
        </is>
      </c>
      <c r="C18" s="6" t="inlineStr">
        <is>
          <t>pozdní sběr</t>
        </is>
      </c>
      <c r="D18" s="6" t="inlineStr">
        <is>
          <t>polosuché</t>
        </is>
      </c>
      <c r="E18" s="11" t="n">
        <v>83.8</v>
      </c>
      <c r="F18" s="12" t="n"/>
      <c r="G18" s="13">
        <f>IF(F18="",0,IF(MOD(F18,K18)&lt;&gt;0,"JEN NÁSOBKY 6 KS!",ROUND(F18*E18,2)))</f>
        <v/>
      </c>
      <c r="H18" t="inlineStr">
        <is>
          <t>1124</t>
        </is>
      </c>
      <c r="I18" t="n">
        <v>1.25</v>
      </c>
      <c r="J18" t="n">
        <v>21</v>
      </c>
      <c r="K18" t="n">
        <v>6</v>
      </c>
    </row>
    <row r="19">
      <c r="A19" s="6" t="inlineStr">
        <is>
          <t>0424</t>
        </is>
      </c>
      <c r="B19" s="6" t="inlineStr">
        <is>
          <t>Aurelius</t>
        </is>
      </c>
      <c r="C19" s="6" t="inlineStr">
        <is>
          <t>pozdní sběr</t>
        </is>
      </c>
      <c r="D19" s="6" t="inlineStr">
        <is>
          <t>polosuché</t>
        </is>
      </c>
      <c r="E19" s="11" t="n">
        <v>98.68000000000001</v>
      </c>
      <c r="F19" s="12" t="n"/>
      <c r="G19" s="13">
        <f>IF(F19="",0,IF(MOD(F19,K19)&lt;&gt;0,"JEN NÁSOBKY 6 KS!",ROUND(F19*E19,2)))</f>
        <v/>
      </c>
      <c r="H19" t="inlineStr">
        <is>
          <t>0424</t>
        </is>
      </c>
      <c r="I19" t="n">
        <v>1.25</v>
      </c>
      <c r="J19" t="n">
        <v>21</v>
      </c>
      <c r="K19" t="n">
        <v>6</v>
      </c>
    </row>
    <row r="20">
      <c r="A20" s="6" t="inlineStr">
        <is>
          <t>1324</t>
        </is>
      </c>
      <c r="B20" s="6" t="inlineStr">
        <is>
          <t>Hibernal</t>
        </is>
      </c>
      <c r="C20" s="6" t="inlineStr">
        <is>
          <t>pozdní sběr</t>
        </is>
      </c>
      <c r="D20" s="6" t="inlineStr">
        <is>
          <t>polosuché</t>
        </is>
      </c>
      <c r="E20" s="11" t="n">
        <v>98.68000000000001</v>
      </c>
      <c r="F20" s="12" t="n"/>
      <c r="G20" s="13">
        <f>IF(F20="",0,IF(MOD(F20,K20)&lt;&gt;0,"JEN NÁSOBKY 6 KS!",ROUND(F20*E20,2)))</f>
        <v/>
      </c>
      <c r="H20" t="inlineStr">
        <is>
          <t>1324</t>
        </is>
      </c>
      <c r="I20" t="n">
        <v>1.25</v>
      </c>
      <c r="J20" t="n">
        <v>21</v>
      </c>
      <c r="K20" t="n">
        <v>6</v>
      </c>
    </row>
    <row r="21">
      <c r="A21" s="6" t="inlineStr">
        <is>
          <t>1024</t>
        </is>
      </c>
      <c r="B21" s="6" t="inlineStr">
        <is>
          <t>Pálava</t>
        </is>
      </c>
      <c r="C21" s="6" t="inlineStr">
        <is>
          <t>pozdní sběr</t>
        </is>
      </c>
      <c r="D21" s="6" t="inlineStr">
        <is>
          <t>polosladké</t>
        </is>
      </c>
      <c r="E21" s="11" t="n">
        <v>111.07</v>
      </c>
      <c r="F21" s="12" t="n"/>
      <c r="G21" s="13">
        <f>IF(F21="",0,IF(MOD(F21,K21)&lt;&gt;0,"JEN NÁSOBKY 6 KS!",ROUND(F21*E21,2)))</f>
        <v/>
      </c>
      <c r="H21" t="inlineStr">
        <is>
          <t>1024</t>
        </is>
      </c>
      <c r="I21" t="n">
        <v>1.25</v>
      </c>
      <c r="J21" t="n">
        <v>21</v>
      </c>
      <c r="K21" t="n">
        <v>6</v>
      </c>
    </row>
    <row r="22">
      <c r="A22" s="6" t="inlineStr">
        <is>
          <t>2724</t>
        </is>
      </c>
      <c r="B22" s="6" t="inlineStr">
        <is>
          <t>Rulandské šedé</t>
        </is>
      </c>
      <c r="C22" s="6" t="inlineStr">
        <is>
          <t>výběr z hroznů</t>
        </is>
      </c>
      <c r="D22" s="6" t="inlineStr">
        <is>
          <t>suché</t>
        </is>
      </c>
      <c r="E22" s="11" t="n">
        <v>98.68000000000001</v>
      </c>
      <c r="F22" s="12" t="n"/>
      <c r="G22" s="13">
        <f>IF(F22="",0,IF(MOD(F22,K22)&lt;&gt;0,"JEN NÁSOBKY 6 KS!",ROUND(F22*E22,2)))</f>
        <v/>
      </c>
      <c r="H22" t="inlineStr">
        <is>
          <t>2724</t>
        </is>
      </c>
      <c r="I22" t="n">
        <v>1.25</v>
      </c>
      <c r="J22" t="n">
        <v>21</v>
      </c>
      <c r="K22" t="n">
        <v>6</v>
      </c>
    </row>
    <row r="23">
      <c r="A23" s="6" t="inlineStr">
        <is>
          <t>3123</t>
        </is>
      </c>
      <c r="B23" s="6" t="inlineStr">
        <is>
          <t>Rulandské šedé</t>
        </is>
      </c>
      <c r="C23" s="6" t="inlineStr">
        <is>
          <t>výběr z hroznů</t>
        </is>
      </c>
      <c r="D23" s="6" t="inlineStr">
        <is>
          <t>polosladké</t>
        </is>
      </c>
      <c r="E23" s="11" t="n">
        <v>98.68000000000001</v>
      </c>
      <c r="F23" s="12" t="n"/>
      <c r="G23" s="13">
        <f>IF(F23="",0,IF(MOD(F23,K23)&lt;&gt;0,"JEN NÁSOBKY 6 KS!",ROUND(F23*E23,2)))</f>
        <v/>
      </c>
      <c r="H23" t="inlineStr">
        <is>
          <t>3123</t>
        </is>
      </c>
      <c r="I23" t="n">
        <v>1.25</v>
      </c>
      <c r="J23" t="n">
        <v>21</v>
      </c>
      <c r="K23" t="n">
        <v>6</v>
      </c>
    </row>
    <row r="24">
      <c r="A24" s="6" t="inlineStr">
        <is>
          <t>0824</t>
        </is>
      </c>
      <c r="B24" s="6" t="inlineStr">
        <is>
          <t>Ryzlink rýnský</t>
        </is>
      </c>
      <c r="C24" s="6" t="inlineStr">
        <is>
          <t>pozdní sběr</t>
        </is>
      </c>
      <c r="D24" s="6" t="inlineStr">
        <is>
          <t>suché</t>
        </is>
      </c>
      <c r="E24" s="11" t="n">
        <v>98.68000000000001</v>
      </c>
      <c r="F24" s="12" t="n"/>
      <c r="G24" s="13">
        <f>IF(F24="",0,IF(MOD(F24,K24)&lt;&gt;0,"JEN NÁSOBKY 6 KS!",ROUND(F24*E24,2)))</f>
        <v/>
      </c>
      <c r="H24" t="inlineStr">
        <is>
          <t>0824</t>
        </is>
      </c>
      <c r="I24" t="n">
        <v>1.25</v>
      </c>
      <c r="J24" t="n">
        <v>21</v>
      </c>
      <c r="K24" t="n">
        <v>6</v>
      </c>
    </row>
    <row r="25">
      <c r="A25" s="6" t="inlineStr">
        <is>
          <t>0524</t>
        </is>
      </c>
      <c r="B25" s="6" t="inlineStr">
        <is>
          <t>Sauvignon</t>
        </is>
      </c>
      <c r="C25" s="6" t="inlineStr">
        <is>
          <t>pozdní sběr</t>
        </is>
      </c>
      <c r="D25" s="6" t="inlineStr">
        <is>
          <t>suché</t>
        </is>
      </c>
      <c r="E25" s="11" t="n">
        <v>98.68000000000001</v>
      </c>
      <c r="F25" s="12" t="n"/>
      <c r="G25" s="13">
        <f>IF(F25="",0,IF(MOD(F25,K25)&lt;&gt;0,"JEN NÁSOBKY 6 KS!",ROUND(F25*E25,2)))</f>
        <v/>
      </c>
      <c r="H25" t="inlineStr">
        <is>
          <t>0524</t>
        </is>
      </c>
      <c r="I25" t="n">
        <v>1.25</v>
      </c>
      <c r="J25" t="n">
        <v>21</v>
      </c>
      <c r="K25" t="n">
        <v>6</v>
      </c>
    </row>
    <row r="26">
      <c r="A26" s="6" t="inlineStr">
        <is>
          <t>0724</t>
        </is>
      </c>
      <c r="B26" s="6" t="inlineStr">
        <is>
          <t>Sylvánské zelené</t>
        </is>
      </c>
      <c r="C26" s="6" t="inlineStr">
        <is>
          <t>pozdní sběr</t>
        </is>
      </c>
      <c r="D26" s="6" t="inlineStr">
        <is>
          <t>suché</t>
        </is>
      </c>
      <c r="E26" s="11" t="n">
        <v>98.68000000000001</v>
      </c>
      <c r="F26" s="12" t="n"/>
      <c r="G26" s="13">
        <f>IF(F26="",0,IF(MOD(F26,K26)&lt;&gt;0,"JEN NÁSOBKY 6 KS!",ROUND(F26*E26,2)))</f>
        <v/>
      </c>
      <c r="H26" t="inlineStr">
        <is>
          <t>0724</t>
        </is>
      </c>
      <c r="I26" t="n">
        <v>1.25</v>
      </c>
      <c r="J26" t="n">
        <v>21</v>
      </c>
      <c r="K26" t="n">
        <v>6</v>
      </c>
    </row>
    <row r="27">
      <c r="A27" s="6" t="inlineStr">
        <is>
          <t>0924</t>
        </is>
      </c>
      <c r="B27" s="6" t="inlineStr">
        <is>
          <t>Tramín červený</t>
        </is>
      </c>
      <c r="C27" s="6" t="inlineStr">
        <is>
          <t>pozdní sběr</t>
        </is>
      </c>
      <c r="D27" s="6" t="inlineStr">
        <is>
          <t>polosladké</t>
        </is>
      </c>
      <c r="E27" s="11" t="n">
        <v>111.07</v>
      </c>
      <c r="F27" s="12" t="n"/>
      <c r="G27" s="13">
        <f>IF(F27="",0,IF(MOD(F27,K27)&lt;&gt;0,"JEN NÁSOBKY 6 KS!",ROUND(F27*E27,2)))</f>
        <v/>
      </c>
      <c r="H27" t="inlineStr">
        <is>
          <t>0924</t>
        </is>
      </c>
      <c r="I27" t="n">
        <v>1.25</v>
      </c>
      <c r="J27" t="n">
        <v>21</v>
      </c>
      <c r="K27" t="n">
        <v>6</v>
      </c>
    </row>
    <row r="28">
      <c r="A28" s="6" t="inlineStr">
        <is>
          <t>1923</t>
        </is>
      </c>
      <c r="B28" s="6" t="inlineStr">
        <is>
          <t>Chardonnay barrique</t>
        </is>
      </c>
      <c r="C28" s="6" t="inlineStr">
        <is>
          <t>pozdní sběr</t>
        </is>
      </c>
      <c r="D28" s="6" t="inlineStr">
        <is>
          <t>suché</t>
        </is>
      </c>
      <c r="E28" s="11" t="n">
        <v>111.07</v>
      </c>
      <c r="F28" s="12" t="n"/>
      <c r="G28" s="13">
        <f>IF(F28="",0,IF(MOD(F28,K28)&lt;&gt;0,"JEN NÁSOBKY 6 KS!",ROUND(F28*E28,2)))</f>
        <v/>
      </c>
      <c r="H28" t="inlineStr">
        <is>
          <t>1923</t>
        </is>
      </c>
      <c r="I28" t="n">
        <v>1.25</v>
      </c>
      <c r="J28" t="n">
        <v>21</v>
      </c>
      <c r="K28" t="n">
        <v>6</v>
      </c>
    </row>
    <row r="29" ht="18" customHeight="1">
      <c r="A29" s="9" t="inlineStr">
        <is>
          <t>VÍNA CH.C.ANDRÉ – červená   (pouze po celých kartonech – násobky 6 ks)</t>
        </is>
      </c>
      <c r="B29" s="10" t="n"/>
      <c r="C29" s="10" t="n"/>
      <c r="D29" s="10" t="n"/>
      <c r="E29" s="10" t="n"/>
      <c r="F29" s="10" t="n"/>
      <c r="G29" s="10" t="n"/>
    </row>
    <row r="30">
      <c r="A30" s="6" t="inlineStr">
        <is>
          <t>0224</t>
        </is>
      </c>
      <c r="B30" s="6" t="inlineStr">
        <is>
          <t>Agni</t>
        </is>
      </c>
      <c r="C30" s="6" t="inlineStr">
        <is>
          <t>pozdní sběr</t>
        </is>
      </c>
      <c r="D30" s="6" t="inlineStr">
        <is>
          <t>polosladké</t>
        </is>
      </c>
      <c r="E30" s="11" t="n">
        <v>123.47</v>
      </c>
      <c r="F30" s="12" t="n"/>
      <c r="G30" s="13">
        <f>IF(F30="",0,IF(MOD(F30,K30)&lt;&gt;0,"JEN NÁSOBKY 6 KS!",ROUND(F30*E30,2)))</f>
        <v/>
      </c>
      <c r="H30" t="inlineStr">
        <is>
          <t>0224</t>
        </is>
      </c>
      <c r="I30" t="n">
        <v>1.25</v>
      </c>
      <c r="J30" t="n">
        <v>21</v>
      </c>
      <c r="K30" t="n">
        <v>6</v>
      </c>
    </row>
    <row r="31">
      <c r="A31" s="6" t="inlineStr">
        <is>
          <t>1524</t>
        </is>
      </c>
      <c r="B31" s="6" t="inlineStr">
        <is>
          <t>Modrý Portugal</t>
        </is>
      </c>
      <c r="C31" s="6" t="inlineStr">
        <is>
          <t>pozdní sběr</t>
        </is>
      </c>
      <c r="D31" s="6" t="inlineStr">
        <is>
          <t>suché</t>
        </is>
      </c>
      <c r="E31" s="11" t="n">
        <v>83.8</v>
      </c>
      <c r="F31" s="12" t="n"/>
      <c r="G31" s="13">
        <f>IF(F31="",0,IF(MOD(F31,K31)&lt;&gt;0,"JEN NÁSOBKY 6 KS!",ROUND(F31*E31,2)))</f>
        <v/>
      </c>
      <c r="H31" t="inlineStr">
        <is>
          <t>1524</t>
        </is>
      </c>
      <c r="I31" t="n">
        <v>1.25</v>
      </c>
      <c r="J31" t="n">
        <v>21</v>
      </c>
      <c r="K31" t="n">
        <v>6</v>
      </c>
    </row>
    <row r="32">
      <c r="A32" s="6" t="inlineStr">
        <is>
          <t>3322</t>
        </is>
      </c>
      <c r="B32" s="6" t="inlineStr">
        <is>
          <t>Svatovavřinecké</t>
        </is>
      </c>
      <c r="C32" s="6" t="inlineStr">
        <is>
          <t>pozdní sběr</t>
        </is>
      </c>
      <c r="D32" s="6" t="inlineStr">
        <is>
          <t>suché</t>
        </is>
      </c>
      <c r="E32" s="11" t="n">
        <v>83.8</v>
      </c>
      <c r="F32" s="12" t="n"/>
      <c r="G32" s="13">
        <f>IF(F32="",0,IF(MOD(F32,K32)&lt;&gt;0,"JEN NÁSOBKY 6 KS!",ROUND(F32*E32,2)))</f>
        <v/>
      </c>
      <c r="H32" t="inlineStr">
        <is>
          <t>3322</t>
        </is>
      </c>
      <c r="I32" t="n">
        <v>1.25</v>
      </c>
      <c r="J32" t="n">
        <v>21</v>
      </c>
      <c r="K32" t="n">
        <v>6</v>
      </c>
    </row>
    <row r="33">
      <c r="A33" s="6" t="inlineStr">
        <is>
          <t>5423</t>
        </is>
      </c>
      <c r="B33" s="6" t="inlineStr">
        <is>
          <t>Zweigeltrebe</t>
        </is>
      </c>
      <c r="C33" s="6" t="inlineStr">
        <is>
          <t>pozdní sběr</t>
        </is>
      </c>
      <c r="D33" s="6" t="inlineStr">
        <is>
          <t>polosuché</t>
        </is>
      </c>
      <c r="E33" s="11" t="n">
        <v>98.68000000000001</v>
      </c>
      <c r="F33" s="12" t="n"/>
      <c r="G33" s="13">
        <f>IF(F33="",0,IF(MOD(F33,K33)&lt;&gt;0,"JEN NÁSOBKY 6 KS!",ROUND(F33*E33,2)))</f>
        <v/>
      </c>
      <c r="H33" t="inlineStr">
        <is>
          <t>5423</t>
        </is>
      </c>
      <c r="I33" t="n">
        <v>1.25</v>
      </c>
      <c r="J33" t="n">
        <v>21</v>
      </c>
      <c r="K33" t="n">
        <v>6</v>
      </c>
    </row>
    <row r="34">
      <c r="A34" s="6" t="inlineStr">
        <is>
          <t>4421</t>
        </is>
      </c>
      <c r="B34" s="6" t="inlineStr">
        <is>
          <t>Frankovka</t>
        </is>
      </c>
      <c r="C34" s="6" t="inlineStr">
        <is>
          <t>výběr z hroznů</t>
        </is>
      </c>
      <c r="D34" s="6" t="inlineStr">
        <is>
          <t>suché</t>
        </is>
      </c>
      <c r="E34" s="11" t="n">
        <v>98.68000000000001</v>
      </c>
      <c r="F34" s="12" t="n"/>
      <c r="G34" s="13">
        <f>IF(F34="",0,IF(MOD(F34,K34)&lt;&gt;0,"JEN NÁSOBKY 6 KS!",ROUND(F34*E34,2)))</f>
        <v/>
      </c>
      <c r="H34" t="inlineStr">
        <is>
          <t>4421</t>
        </is>
      </c>
      <c r="I34" t="n">
        <v>1.25</v>
      </c>
      <c r="J34" t="n">
        <v>21</v>
      </c>
      <c r="K34" t="n">
        <v>6</v>
      </c>
    </row>
    <row r="35">
      <c r="A35" s="6" t="inlineStr">
        <is>
          <t>3822</t>
        </is>
      </c>
      <c r="B35" s="6" t="inlineStr">
        <is>
          <t>André</t>
        </is>
      </c>
      <c r="C35" s="6" t="inlineStr">
        <is>
          <t>pozdní sběr</t>
        </is>
      </c>
      <c r="D35" s="6" t="inlineStr">
        <is>
          <t>suché</t>
        </is>
      </c>
      <c r="E35" s="11" t="n">
        <v>123.47</v>
      </c>
      <c r="F35" s="12" t="n"/>
      <c r="G35" s="13">
        <f>IF(F35="",0,IF(MOD(F35,K35)&lt;&gt;0,"JEN NÁSOBKY 6 KS!",ROUND(F35*E35,2)))</f>
        <v/>
      </c>
      <c r="H35" t="inlineStr">
        <is>
          <t>3822</t>
        </is>
      </c>
      <c r="I35" t="n">
        <v>1.25</v>
      </c>
      <c r="J35" t="n">
        <v>21</v>
      </c>
      <c r="K35" t="n">
        <v>6</v>
      </c>
    </row>
    <row r="36">
      <c r="A36" s="6" t="inlineStr">
        <is>
          <t>4121</t>
        </is>
      </c>
      <c r="B36" s="6" t="inlineStr">
        <is>
          <t>Cabernet Sauvignon</t>
        </is>
      </c>
      <c r="C36" s="6" t="inlineStr">
        <is>
          <t>výběr z hroznů</t>
        </is>
      </c>
      <c r="D36" s="6" t="inlineStr">
        <is>
          <t>suché</t>
        </is>
      </c>
      <c r="E36" s="11" t="n">
        <v>98.68000000000001</v>
      </c>
      <c r="F36" s="12" t="n"/>
      <c r="G36" s="13">
        <f>IF(F36="",0,IF(MOD(F36,K36)&lt;&gt;0,"JEN NÁSOBKY 6 KS!",ROUND(F36*E36,2)))</f>
        <v/>
      </c>
      <c r="H36" t="inlineStr">
        <is>
          <t>4121</t>
        </is>
      </c>
      <c r="I36" t="n">
        <v>1.25</v>
      </c>
      <c r="J36" t="n">
        <v>21</v>
      </c>
      <c r="K36" t="n">
        <v>6</v>
      </c>
    </row>
    <row r="37">
      <c r="A37" s="6" t="inlineStr">
        <is>
          <t>3720</t>
        </is>
      </c>
      <c r="B37" s="6" t="inlineStr">
        <is>
          <t>Cabernet Sauvignon barrique</t>
        </is>
      </c>
      <c r="C37" s="6" t="inlineStr">
        <is>
          <t>výběr z hroznů</t>
        </is>
      </c>
      <c r="D37" s="6" t="inlineStr">
        <is>
          <t>suché</t>
        </is>
      </c>
      <c r="E37" s="11" t="n">
        <v>148.27</v>
      </c>
      <c r="F37" s="12" t="n"/>
      <c r="G37" s="13">
        <f>IF(F37="",0,IF(MOD(F37,K37)&lt;&gt;0,"JEN NÁSOBKY 6 KS!",ROUND(F37*E37,2)))</f>
        <v/>
      </c>
      <c r="H37" t="inlineStr">
        <is>
          <t>3720</t>
        </is>
      </c>
      <c r="I37" t="n">
        <v>1.25</v>
      </c>
      <c r="J37" t="n">
        <v>21</v>
      </c>
      <c r="K37" t="n">
        <v>6</v>
      </c>
    </row>
    <row r="38">
      <c r="A38" s="6" t="inlineStr">
        <is>
          <t>3723</t>
        </is>
      </c>
      <c r="B38" s="6" t="inlineStr">
        <is>
          <t>Merlot</t>
        </is>
      </c>
      <c r="C38" s="6" t="inlineStr">
        <is>
          <t>výběr z hroznů</t>
        </is>
      </c>
      <c r="D38" s="6" t="inlineStr">
        <is>
          <t>suché</t>
        </is>
      </c>
      <c r="E38" s="11" t="n">
        <v>111.07</v>
      </c>
      <c r="F38" s="12" t="n"/>
      <c r="G38" s="13">
        <f>IF(F38="",0,IF(MOD(F38,K38)&lt;&gt;0,"JEN NÁSOBKY 6 KS!",ROUND(F38*E38,2)))</f>
        <v/>
      </c>
      <c r="H38" t="inlineStr">
        <is>
          <t>3723</t>
        </is>
      </c>
      <c r="I38" t="n">
        <v>1.25</v>
      </c>
      <c r="J38" t="n">
        <v>21</v>
      </c>
      <c r="K38" t="n">
        <v>6</v>
      </c>
    </row>
    <row r="39">
      <c r="A39" s="6" t="inlineStr">
        <is>
          <t>4823</t>
        </is>
      </c>
      <c r="B39" s="6" t="inlineStr">
        <is>
          <t>Rulandské modré</t>
        </is>
      </c>
      <c r="C39" s="6" t="inlineStr">
        <is>
          <t>výběr z hroznů</t>
        </is>
      </c>
      <c r="D39" s="6" t="inlineStr">
        <is>
          <t>suché</t>
        </is>
      </c>
      <c r="E39" s="11" t="n">
        <v>111.07</v>
      </c>
      <c r="F39" s="12" t="n"/>
      <c r="G39" s="13">
        <f>IF(F39="",0,IF(MOD(F39,K39)&lt;&gt;0,"JEN NÁSOBKY 6 KS!",ROUND(F39*E39,2)))</f>
        <v/>
      </c>
      <c r="H39" t="inlineStr">
        <is>
          <t>4823</t>
        </is>
      </c>
      <c r="I39" t="n">
        <v>1.25</v>
      </c>
      <c r="J39" t="n">
        <v>21</v>
      </c>
      <c r="K39" t="n">
        <v>6</v>
      </c>
    </row>
    <row r="40">
      <c r="A40" s="6" t="inlineStr">
        <is>
          <t>4620</t>
        </is>
      </c>
      <c r="B40" s="6" t="inlineStr">
        <is>
          <t>Rulandské modré barrique</t>
        </is>
      </c>
      <c r="C40" s="6" t="inlineStr">
        <is>
          <t>výběr z hroznů</t>
        </is>
      </c>
      <c r="D40" s="6" t="inlineStr">
        <is>
          <t>suché</t>
        </is>
      </c>
      <c r="E40" s="11" t="n">
        <v>148.27</v>
      </c>
      <c r="F40" s="12" t="n"/>
      <c r="G40" s="13">
        <f>IF(F40="",0,IF(MOD(F40,K40)&lt;&gt;0,"JEN NÁSOBKY 6 KS!",ROUND(F40*E40,2)))</f>
        <v/>
      </c>
      <c r="H40" t="inlineStr">
        <is>
          <t>4620</t>
        </is>
      </c>
      <c r="I40" t="n">
        <v>1.25</v>
      </c>
      <c r="J40" t="n">
        <v>21</v>
      </c>
      <c r="K40" t="n">
        <v>6</v>
      </c>
    </row>
    <row r="41">
      <c r="A41" s="6" t="inlineStr">
        <is>
          <t>6521</t>
        </is>
      </c>
      <c r="B41" s="6" t="inlineStr">
        <is>
          <t>Grand cuveé André barrique</t>
        </is>
      </c>
      <c r="C41" s="6" t="inlineStr">
        <is>
          <t>výběr z hroznů</t>
        </is>
      </c>
      <c r="D41" s="6" t="inlineStr">
        <is>
          <t>suché</t>
        </is>
      </c>
      <c r="E41" s="11" t="n">
        <v>197.85</v>
      </c>
      <c r="F41" s="12" t="n"/>
      <c r="G41" s="13">
        <f>IF(F41="",0,IF(MOD(F41,K41)&lt;&gt;0,"JEN NÁSOBKY 6 KS!",ROUND(F41*E41,2)))</f>
        <v/>
      </c>
      <c r="H41" t="inlineStr">
        <is>
          <t>6521</t>
        </is>
      </c>
      <c r="I41" t="n">
        <v>1.25</v>
      </c>
      <c r="J41" t="n">
        <v>21</v>
      </c>
      <c r="K41" t="n">
        <v>6</v>
      </c>
    </row>
    <row r="42" ht="18" customHeight="1">
      <c r="A42" s="9" t="inlineStr">
        <is>
          <t>VÍNA CH.C.ANDRÉ – rosé a klaret   (pouze po celých kartonech – násobky 6 ks)</t>
        </is>
      </c>
      <c r="B42" s="10" t="n"/>
      <c r="C42" s="10" t="n"/>
      <c r="D42" s="10" t="n"/>
      <c r="E42" s="10" t="n"/>
      <c r="F42" s="10" t="n"/>
      <c r="G42" s="10" t="n"/>
    </row>
    <row r="43">
      <c r="A43" s="6" t="inlineStr">
        <is>
          <t>5024</t>
        </is>
      </c>
      <c r="B43" s="6" t="inlineStr">
        <is>
          <t>André rosé</t>
        </is>
      </c>
      <c r="C43" s="6" t="inlineStr">
        <is>
          <t>pozdní sběr</t>
        </is>
      </c>
      <c r="D43" s="6" t="inlineStr">
        <is>
          <t>polosladké</t>
        </is>
      </c>
      <c r="E43" s="11" t="n">
        <v>83.8</v>
      </c>
      <c r="F43" s="12" t="n"/>
      <c r="G43" s="13">
        <f>IF(F43="",0,IF(MOD(F43,K43)&lt;&gt;0,"JEN NÁSOBKY 6 KS!",ROUND(F43*E43,2)))</f>
        <v/>
      </c>
      <c r="H43" t="inlineStr">
        <is>
          <t>5024</t>
        </is>
      </c>
      <c r="I43" t="n">
        <v>1.25</v>
      </c>
      <c r="J43" t="n">
        <v>21</v>
      </c>
      <c r="K43" t="n">
        <v>6</v>
      </c>
    </row>
    <row r="44">
      <c r="A44" s="6" t="inlineStr">
        <is>
          <t>0523</t>
        </is>
      </c>
      <c r="B44" s="6" t="inlineStr">
        <is>
          <t>Rulandské modré KLARET</t>
        </is>
      </c>
      <c r="C44" s="6" t="inlineStr">
        <is>
          <t>pozdní sběr</t>
        </is>
      </c>
      <c r="D44" s="6" t="inlineStr">
        <is>
          <t>polosuché</t>
        </is>
      </c>
      <c r="E44" s="11" t="n">
        <v>83.8</v>
      </c>
      <c r="F44" s="12" t="n"/>
      <c r="G44" s="13">
        <f>IF(F44="",0,IF(MOD(F44,K44)&lt;&gt;0,"JEN NÁSOBKY 6 KS!",ROUND(F44*E44,2)))</f>
        <v/>
      </c>
      <c r="H44" t="inlineStr">
        <is>
          <t>0523</t>
        </is>
      </c>
      <c r="I44" t="n">
        <v>1.25</v>
      </c>
      <c r="J44" t="n">
        <v>21</v>
      </c>
      <c r="K44" t="n">
        <v>6</v>
      </c>
    </row>
    <row r="45">
      <c r="A45" s="6" t="inlineStr">
        <is>
          <t>5524</t>
        </is>
      </c>
      <c r="B45" s="6" t="inlineStr">
        <is>
          <t>André rosé</t>
        </is>
      </c>
      <c r="C45" s="6" t="inlineStr">
        <is>
          <t>víno originální certifikace</t>
        </is>
      </c>
      <c r="D45" s="6" t="inlineStr">
        <is>
          <t>suché</t>
        </is>
      </c>
      <c r="E45" s="11" t="n">
        <v>83.8</v>
      </c>
      <c r="F45" s="12" t="n"/>
      <c r="G45" s="13">
        <f>IF(F45="",0,IF(MOD(F45,K45)&lt;&gt;0,"JEN NÁSOBKY 6 KS!",ROUND(F45*E45,2)))</f>
        <v/>
      </c>
      <c r="H45" t="inlineStr">
        <is>
          <t>5524</t>
        </is>
      </c>
      <c r="I45" t="n">
        <v>1.25</v>
      </c>
      <c r="J45" t="n">
        <v>21</v>
      </c>
      <c r="K45" t="n">
        <v>6</v>
      </c>
    </row>
    <row r="46" ht="18" customHeight="1">
      <c r="A46" s="9" t="inlineStr">
        <is>
          <t>VÍNA S ETIKETOU ZFP GROUP   (pouze po celých kartonech – násobky 6 ks)</t>
        </is>
      </c>
      <c r="B46" s="10" t="n"/>
      <c r="C46" s="10" t="n"/>
      <c r="D46" s="10" t="n"/>
      <c r="E46" s="10" t="n"/>
      <c r="F46" s="10" t="n"/>
      <c r="G46" s="10" t="n"/>
    </row>
    <row r="47">
      <c r="A47" s="6" t="inlineStr">
        <is>
          <t>1224</t>
        </is>
      </c>
      <c r="B47" s="6" t="inlineStr">
        <is>
          <t>Veltlínské zelené</t>
        </is>
      </c>
      <c r="C47" s="6" t="inlineStr">
        <is>
          <t>pozdní sběr</t>
        </is>
      </c>
      <c r="D47" s="6" t="inlineStr">
        <is>
          <t>suché</t>
        </is>
      </c>
      <c r="E47" s="11" t="n">
        <v>83.8</v>
      </c>
      <c r="F47" s="12" t="n"/>
      <c r="G47" s="13">
        <f>IF(F47="",0,IF(MOD(F47,K47)&lt;&gt;0,"JEN NÁSOBKY 6 KS!",ROUND(F47*E47,2)))</f>
        <v/>
      </c>
      <c r="H47" t="inlineStr">
        <is>
          <t>1224</t>
        </is>
      </c>
      <c r="I47" t="n">
        <v>1.25</v>
      </c>
      <c r="J47" t="n">
        <v>21</v>
      </c>
      <c r="K47" t="n">
        <v>6</v>
      </c>
    </row>
    <row r="48">
      <c r="A48" s="6" t="inlineStr">
        <is>
          <t>3123</t>
        </is>
      </c>
      <c r="B48" s="6" t="inlineStr">
        <is>
          <t>Rulandské šedé</t>
        </is>
      </c>
      <c r="C48" s="6" t="inlineStr">
        <is>
          <t>výběr z hroznů</t>
        </is>
      </c>
      <c r="D48" s="6" t="inlineStr">
        <is>
          <t>polosladké</t>
        </is>
      </c>
      <c r="E48" s="11" t="n">
        <v>98.68000000000001</v>
      </c>
      <c r="F48" s="12" t="n"/>
      <c r="G48" s="13">
        <f>IF(F48="",0,IF(MOD(F48,K48)&lt;&gt;0,"JEN NÁSOBKY 6 KS!",ROUND(F48*E48,2)))</f>
        <v/>
      </c>
      <c r="H48" t="inlineStr">
        <is>
          <t>3123</t>
        </is>
      </c>
      <c r="I48" t="n">
        <v>1.25</v>
      </c>
      <c r="J48" t="n">
        <v>21</v>
      </c>
      <c r="K48" t="n">
        <v>6</v>
      </c>
    </row>
    <row r="49">
      <c r="A49" s="6" t="inlineStr">
        <is>
          <t>0323</t>
        </is>
      </c>
      <c r="B49" s="6" t="inlineStr">
        <is>
          <t>Sauvignon</t>
        </is>
      </c>
      <c r="C49" s="6" t="inlineStr">
        <is>
          <t>pozdní sběr</t>
        </is>
      </c>
      <c r="D49" s="6" t="inlineStr">
        <is>
          <t>suché</t>
        </is>
      </c>
      <c r="E49" s="11" t="n">
        <v>98.68000000000001</v>
      </c>
      <c r="F49" s="12" t="n"/>
      <c r="G49" s="13">
        <f>IF(F49="",0,IF(MOD(F49,K49)&lt;&gt;0,"JEN NÁSOBKY 6 KS!",ROUND(F49*E49,2)))</f>
        <v/>
      </c>
      <c r="H49" t="inlineStr">
        <is>
          <t>0323</t>
        </is>
      </c>
      <c r="I49" t="n">
        <v>1.25</v>
      </c>
      <c r="J49" t="n">
        <v>21</v>
      </c>
      <c r="K49" t="n">
        <v>6</v>
      </c>
    </row>
    <row r="50">
      <c r="A50" s="6" t="inlineStr">
        <is>
          <t>4319</t>
        </is>
      </c>
      <c r="B50" s="6" t="inlineStr">
        <is>
          <t>Frankovka</t>
        </is>
      </c>
      <c r="C50" s="6" t="inlineStr">
        <is>
          <t>pozdní sběr</t>
        </is>
      </c>
      <c r="D50" s="6" t="inlineStr">
        <is>
          <t>suché</t>
        </is>
      </c>
      <c r="E50" s="11" t="n">
        <v>98.68000000000001</v>
      </c>
      <c r="F50" s="12" t="n"/>
      <c r="G50" s="13">
        <f>IF(F50="",0,IF(MOD(F50,K50)&lt;&gt;0,"JEN NÁSOBKY 6 KS!",ROUND(F50*E50,2)))</f>
        <v/>
      </c>
      <c r="H50" t="inlineStr">
        <is>
          <t>4319</t>
        </is>
      </c>
      <c r="I50" t="n">
        <v>1.25</v>
      </c>
      <c r="J50" t="n">
        <v>21</v>
      </c>
      <c r="K50" t="n">
        <v>6</v>
      </c>
    </row>
    <row r="51">
      <c r="A51" s="6" t="inlineStr">
        <is>
          <t>5024</t>
        </is>
      </c>
      <c r="B51" s="6" t="inlineStr">
        <is>
          <t>André rosé</t>
        </is>
      </c>
      <c r="C51" s="6" t="inlineStr">
        <is>
          <t>pozdní sběr</t>
        </is>
      </c>
      <c r="D51" s="6" t="inlineStr">
        <is>
          <t>polosladké</t>
        </is>
      </c>
      <c r="E51" s="11" t="n">
        <v>83.8</v>
      </c>
      <c r="F51" s="12" t="n"/>
      <c r="G51" s="13">
        <f>IF(F51="",0,IF(MOD(F51,K51)&lt;&gt;0,"JEN NÁSOBKY 6 KS!",ROUND(F51*E51,2)))</f>
        <v/>
      </c>
      <c r="H51" t="inlineStr">
        <is>
          <t>5024</t>
        </is>
      </c>
      <c r="I51" t="n">
        <v>1.25</v>
      </c>
      <c r="J51" t="n">
        <v>21</v>
      </c>
      <c r="K51" t="n">
        <v>6</v>
      </c>
    </row>
    <row r="52" ht="18" customHeight="1">
      <c r="A52" s="9" t="inlineStr">
        <is>
          <t>SEKTY   (pouze po celých kartonech – násobky 6 ks)</t>
        </is>
      </c>
      <c r="B52" s="10" t="n"/>
      <c r="C52" s="10" t="n"/>
      <c r="D52" s="10" t="n"/>
      <c r="E52" s="10" t="n"/>
      <c r="F52" s="10" t="n"/>
      <c r="G52" s="10" t="n"/>
    </row>
    <row r="53">
      <c r="A53" s="6" t="inlineStr"/>
      <c r="B53" s="6" t="inlineStr">
        <is>
          <t>sekt CH.C.A. Brut</t>
        </is>
      </c>
      <c r="C53" s="6" t="inlineStr">
        <is>
          <t>methoda charmat</t>
        </is>
      </c>
      <c r="D53" s="6" t="inlineStr">
        <is>
          <t>suchý</t>
        </is>
      </c>
      <c r="E53" s="11" t="n">
        <v>110.95</v>
      </c>
      <c r="F53" s="12" t="n"/>
      <c r="G53" s="13">
        <f>IF(F53="",0,IF(MOD(F53,K53)&lt;&gt;0,"JEN NÁSOBKY 6 KS!",ROUND(F53*E53,2)))</f>
        <v/>
      </c>
      <c r="H53" t="inlineStr">
        <is>
          <t>DOPLNIT</t>
        </is>
      </c>
      <c r="I53" t="n">
        <v>1.6</v>
      </c>
      <c r="J53" t="n">
        <v>21</v>
      </c>
      <c r="K53" t="n">
        <v>6</v>
      </c>
    </row>
    <row r="54">
      <c r="A54" s="6" t="inlineStr"/>
      <c r="B54" s="6" t="inlineStr">
        <is>
          <t>sekt CH.C.A. Demi</t>
        </is>
      </c>
      <c r="C54" s="6" t="inlineStr">
        <is>
          <t>methoda charmat</t>
        </is>
      </c>
      <c r="D54" s="6" t="inlineStr">
        <is>
          <t>polosuchý</t>
        </is>
      </c>
      <c r="E54" s="11" t="n">
        <v>110.95</v>
      </c>
      <c r="F54" s="12" t="n"/>
      <c r="G54" s="13">
        <f>IF(F54="",0,IF(MOD(F54,K54)&lt;&gt;0,"JEN NÁSOBKY 6 KS!",ROUND(F54*E54,2)))</f>
        <v/>
      </c>
      <c r="H54" t="inlineStr">
        <is>
          <t>DOPLNIT</t>
        </is>
      </c>
      <c r="I54" t="n">
        <v>1.6</v>
      </c>
      <c r="J54" t="n">
        <v>21</v>
      </c>
      <c r="K54" t="n">
        <v>6</v>
      </c>
    </row>
    <row r="55">
      <c r="A55" s="6" t="inlineStr"/>
      <c r="B55" s="6" t="inlineStr">
        <is>
          <t>sekt CH.C.A. Demi rose</t>
        </is>
      </c>
      <c r="C55" s="6" t="inlineStr">
        <is>
          <t>methoda charmat</t>
        </is>
      </c>
      <c r="D55" s="6" t="inlineStr">
        <is>
          <t>suchý</t>
        </is>
      </c>
      <c r="E55" s="11" t="n">
        <v>110.95</v>
      </c>
      <c r="F55" s="12" t="n"/>
      <c r="G55" s="13">
        <f>IF(F55="",0,IF(MOD(F55,K55)&lt;&gt;0,"JEN NÁSOBKY 6 KS!",ROUND(F55*E55,2)))</f>
        <v/>
      </c>
      <c r="H55" t="inlineStr">
        <is>
          <t>DOPLNIT</t>
        </is>
      </c>
      <c r="I55" t="n">
        <v>1.6</v>
      </c>
      <c r="J55" t="n">
        <v>21</v>
      </c>
      <c r="K55" t="n">
        <v>6</v>
      </c>
    </row>
    <row r="56">
      <c r="A56" s="6" t="inlineStr"/>
      <c r="B56" s="6" t="inlineStr">
        <is>
          <t>sekt CH.C.A. Chardonnay</t>
        </is>
      </c>
      <c r="C56" s="6" t="inlineStr">
        <is>
          <t>methoda charmat</t>
        </is>
      </c>
      <c r="D56" s="6" t="inlineStr">
        <is>
          <t>suchý</t>
        </is>
      </c>
      <c r="E56" s="11" t="n">
        <v>110.95</v>
      </c>
      <c r="F56" s="12" t="n"/>
      <c r="G56" s="13">
        <f>IF(F56="",0,IF(MOD(F56,K56)&lt;&gt;0,"JEN NÁSOBKY 6 KS!",ROUND(F56*E56,2)))</f>
        <v/>
      </c>
      <c r="H56" t="inlineStr">
        <is>
          <t>DOPLNIT</t>
        </is>
      </c>
      <c r="I56" t="n">
        <v>1.6</v>
      </c>
      <c r="J56" t="n">
        <v>21</v>
      </c>
      <c r="K56" t="n">
        <v>6</v>
      </c>
    </row>
    <row r="57">
      <c r="A57" s="6" t="inlineStr"/>
      <c r="B57" s="6" t="inlineStr">
        <is>
          <t>sekt Ch. C. A. Rouge Demi</t>
        </is>
      </c>
      <c r="C57" s="6" t="inlineStr">
        <is>
          <t>methoda charmat</t>
        </is>
      </c>
      <c r="D57" s="6" t="inlineStr">
        <is>
          <t>červený, polosuchý</t>
        </is>
      </c>
      <c r="E57" s="11" t="n">
        <v>110.95</v>
      </c>
      <c r="F57" s="12" t="n"/>
      <c r="G57" s="13">
        <f>IF(F57="",0,IF(MOD(F57,K57)&lt;&gt;0,"JEN NÁSOBKY 6 KS!",ROUND(F57*E57,2)))</f>
        <v/>
      </c>
      <c r="H57" t="inlineStr">
        <is>
          <t>DOPLNIT</t>
        </is>
      </c>
      <c r="I57" t="n">
        <v>1.6</v>
      </c>
      <c r="J57" t="n">
        <v>21</v>
      </c>
      <c r="K57" t="n">
        <v>6</v>
      </c>
    </row>
    <row r="58">
      <c r="A58" s="6" t="inlineStr">
        <is>
          <t>2920</t>
        </is>
      </c>
      <c r="B58" s="6" t="inlineStr">
        <is>
          <t>ViP André sekt</t>
        </is>
      </c>
      <c r="C58" s="6" t="inlineStr">
        <is>
          <t>sekt kvašený v láhvi</t>
        </is>
      </c>
      <c r="D58" s="6" t="inlineStr">
        <is>
          <t>suchý</t>
        </is>
      </c>
      <c r="E58" s="11" t="n">
        <v>268.06</v>
      </c>
      <c r="F58" s="12" t="n"/>
      <c r="G58" s="13">
        <f>IF(F58="",0,IF(MOD(F58,K58)&lt;&gt;0,"JEN NÁSOBKY 6 KS!",ROUND(F58*E58,2)))</f>
        <v/>
      </c>
      <c r="H58" t="inlineStr">
        <is>
          <t>2920</t>
        </is>
      </c>
      <c r="I58" t="n">
        <v>1.6</v>
      </c>
      <c r="J58" t="n">
        <v>21</v>
      </c>
      <c r="K58" t="n">
        <v>6</v>
      </c>
    </row>
    <row r="59">
      <c r="A59" s="6" t="inlineStr">
        <is>
          <t>G03</t>
        </is>
      </c>
      <c r="B59" s="6" t="inlineStr">
        <is>
          <t>Zlatý sekt - Marcus Aurelius</t>
        </is>
      </c>
      <c r="C59" s="6" t="inlineStr">
        <is>
          <t>methoda charmat</t>
        </is>
      </c>
      <c r="D59" s="6" t="inlineStr">
        <is>
          <t>extra suchý</t>
        </is>
      </c>
      <c r="E59" s="11" t="n">
        <v>321.78</v>
      </c>
      <c r="F59" s="12" t="n"/>
      <c r="G59" s="13">
        <f>IF(F59="",0,IF(MOD(F59,K59)&lt;&gt;0,"JEN NÁSOBKY 6 KS!",ROUND(F59*E59,2)))</f>
        <v/>
      </c>
      <c r="H59" t="inlineStr">
        <is>
          <t>G03</t>
        </is>
      </c>
      <c r="I59" t="n">
        <v>1.6</v>
      </c>
      <c r="J59" t="n">
        <v>21</v>
      </c>
      <c r="K59" t="n">
        <v>6</v>
      </c>
    </row>
    <row r="60" ht="18" customHeight="1">
      <c r="A60" s="9" t="inlineStr">
        <is>
          <t>FRIZZANTÉ – jemně perlivé víno – 0,75 l   (pouze po celých kartonech – násobky 6 ks)</t>
        </is>
      </c>
      <c r="B60" s="10" t="n"/>
      <c r="C60" s="10" t="n"/>
      <c r="D60" s="10" t="n"/>
      <c r="E60" s="10" t="n"/>
      <c r="F60" s="10" t="n"/>
      <c r="G60" s="10" t="n"/>
    </row>
    <row r="61">
      <c r="A61" s="6" t="inlineStr">
        <is>
          <t>0324F</t>
        </is>
      </c>
      <c r="B61" s="6" t="inlineStr">
        <is>
          <t>Rosarium Frizzanté - Muškát moravský</t>
        </is>
      </c>
      <c r="C61" s="6" t="inlineStr">
        <is>
          <t>moravské zemské víno</t>
        </is>
      </c>
      <c r="D61" s="6" t="inlineStr">
        <is>
          <t>polosuché</t>
        </is>
      </c>
      <c r="E61" s="11" t="n">
        <v>110.95</v>
      </c>
      <c r="F61" s="12" t="n"/>
      <c r="G61" s="13">
        <f>IF(F61="",0,IF(MOD(F61,K61)&lt;&gt;0,"JEN NÁSOBKY 6 KS!",ROUND(F61*E61,2)))</f>
        <v/>
      </c>
      <c r="H61" t="inlineStr">
        <is>
          <t>0324F</t>
        </is>
      </c>
      <c r="I61" t="n">
        <v>1.25</v>
      </c>
      <c r="J61" t="n">
        <v>21</v>
      </c>
      <c r="K61" t="n">
        <v>6</v>
      </c>
    </row>
    <row r="62">
      <c r="A62" s="6" t="inlineStr">
        <is>
          <t>0124F</t>
        </is>
      </c>
      <c r="B62" s="6" t="inlineStr">
        <is>
          <t>Rosarium Frizzanté - Agni Rosé</t>
        </is>
      </c>
      <c r="C62" s="6" t="inlineStr">
        <is>
          <t>moravské zemské víno</t>
        </is>
      </c>
      <c r="D62" s="6" t="inlineStr">
        <is>
          <t>polosladké</t>
        </is>
      </c>
      <c r="E62" s="11" t="n">
        <v>110.95</v>
      </c>
      <c r="F62" s="12" t="n"/>
      <c r="G62" s="13">
        <f>IF(F62="",0,IF(MOD(F62,K62)&lt;&gt;0,"JEN NÁSOBKY 6 KS!",ROUND(F62*E62,2)))</f>
        <v/>
      </c>
      <c r="H62" t="inlineStr">
        <is>
          <t>0124F</t>
        </is>
      </c>
      <c r="I62" t="n">
        <v>1.25</v>
      </c>
      <c r="J62" t="n">
        <v>21</v>
      </c>
      <c r="K62" t="n">
        <v>6</v>
      </c>
    </row>
    <row r="63">
      <c r="A63" s="6" t="inlineStr">
        <is>
          <t>0224F</t>
        </is>
      </c>
      <c r="B63" s="6" t="inlineStr">
        <is>
          <t>Rosarium Frizzanté - Sauvignon</t>
        </is>
      </c>
      <c r="C63" s="6" t="inlineStr">
        <is>
          <t>moravské zemské víno</t>
        </is>
      </c>
      <c r="D63" s="6" t="inlineStr">
        <is>
          <t>suché</t>
        </is>
      </c>
      <c r="E63" s="11" t="n">
        <v>110.95</v>
      </c>
      <c r="F63" s="12" t="n"/>
      <c r="G63" s="13">
        <f>IF(F63="",0,IF(MOD(F63,K63)&lt;&gt;0,"JEN NÁSOBKY 6 KS!",ROUND(F63*E63,2)))</f>
        <v/>
      </c>
      <c r="H63" t="inlineStr">
        <is>
          <t>0224F</t>
        </is>
      </c>
      <c r="I63" t="n">
        <v>1.25</v>
      </c>
      <c r="J63" t="n">
        <v>21</v>
      </c>
      <c r="K63" t="n">
        <v>6</v>
      </c>
    </row>
    <row r="64">
      <c r="A64" s="6" t="inlineStr">
        <is>
          <t>2824</t>
        </is>
      </c>
      <c r="B64" s="6" t="inlineStr">
        <is>
          <t>Sváteční perlení - Cabernet Blanc</t>
        </is>
      </c>
      <c r="C64" s="6" t="inlineStr">
        <is>
          <t>moravské zemské víno</t>
        </is>
      </c>
      <c r="D64" s="6" t="inlineStr">
        <is>
          <t>polosuché</t>
        </is>
      </c>
      <c r="E64" s="11" t="n">
        <v>110.95</v>
      </c>
      <c r="F64" s="12" t="n"/>
      <c r="G64" s="13">
        <f>IF(F64="",0,IF(MOD(F64,K64)&lt;&gt;0,"JEN NÁSOBKY 6 KS!",ROUND(F64*E64,2)))</f>
        <v/>
      </c>
      <c r="H64" t="inlineStr">
        <is>
          <t>2824</t>
        </is>
      </c>
      <c r="I64" t="n">
        <v>1.25</v>
      </c>
      <c r="J64" t="n">
        <v>21</v>
      </c>
      <c r="K64" t="n">
        <v>6</v>
      </c>
    </row>
    <row r="65">
      <c r="A65" s="6" t="inlineStr"/>
      <c r="B65" s="6" t="inlineStr">
        <is>
          <t>Sladká vášeň z višní NOVINKA  dostupnost během akce</t>
        </is>
      </c>
      <c r="C65" s="6" t="inlineStr">
        <is>
          <t>ovocné perlivé víno</t>
        </is>
      </c>
      <c r="D65" s="6" t="inlineStr">
        <is>
          <t>sladké</t>
        </is>
      </c>
      <c r="E65" s="11" t="n">
        <v>110.95</v>
      </c>
      <c r="F65" s="12" t="n"/>
      <c r="G65" s="13">
        <f>IF(F65="",0,IF(MOD(F65,K65)&lt;&gt;0,"JEN NÁSOBKY 6 KS!",ROUND(F65*E65,2)))</f>
        <v/>
      </c>
      <c r="H65" t="inlineStr">
        <is>
          <t>DOPLNIT</t>
        </is>
      </c>
      <c r="I65" t="n">
        <v>1.25</v>
      </c>
      <c r="J65" t="n">
        <v>21</v>
      </c>
      <c r="K65" t="n">
        <v>6</v>
      </c>
    </row>
    <row r="66" ht="18" customHeight="1">
      <c r="A66" s="9" t="inlineStr">
        <is>
          <t>ROZZANTÉ – jemně perlivé víno – plechovka 0,25 l   (pouze po celých kartonech – násobky 6 ks)</t>
        </is>
      </c>
      <c r="B66" s="10" t="n"/>
      <c r="C66" s="10" t="n"/>
      <c r="D66" s="10" t="n"/>
      <c r="E66" s="10" t="n"/>
      <c r="F66" s="10" t="n"/>
      <c r="G66" s="10" t="n"/>
    </row>
    <row r="67">
      <c r="A67" s="6" t="inlineStr">
        <is>
          <t>1723F</t>
        </is>
      </c>
      <c r="B67" s="6" t="inlineStr">
        <is>
          <t>Rozzanté - Muškát moravský</t>
        </is>
      </c>
      <c r="C67" s="6" t="inlineStr">
        <is>
          <t>moravské zemské víno</t>
        </is>
      </c>
      <c r="D67" s="6" t="inlineStr">
        <is>
          <t>polosuché</t>
        </is>
      </c>
      <c r="E67" s="11" t="n">
        <v>48.76</v>
      </c>
      <c r="F67" s="12" t="n"/>
      <c r="G67" s="13">
        <f>IF(F67="",0,IF(MOD(F67,K67)&lt;&gt;0,"JEN NÁSOBKY 6 KS!",ROUND(F67*E67,2)))</f>
        <v/>
      </c>
      <c r="H67" t="inlineStr">
        <is>
          <t>1723F</t>
        </is>
      </c>
      <c r="I67" t="n">
        <v>0.3</v>
      </c>
      <c r="J67" t="n">
        <v>21</v>
      </c>
      <c r="K67" t="n">
        <v>6</v>
      </c>
    </row>
    <row r="68">
      <c r="A68" s="6" t="inlineStr">
        <is>
          <t>0124F</t>
        </is>
      </c>
      <c r="B68" s="6" t="inlineStr">
        <is>
          <t>Rozzanté - Agni Rosé</t>
        </is>
      </c>
      <c r="C68" s="6" t="inlineStr">
        <is>
          <t>moravské zemské víno</t>
        </is>
      </c>
      <c r="D68" s="6" t="inlineStr">
        <is>
          <t>polosladké</t>
        </is>
      </c>
      <c r="E68" s="11" t="n">
        <v>48.76</v>
      </c>
      <c r="F68" s="12" t="n"/>
      <c r="G68" s="13">
        <f>IF(F68="",0,IF(MOD(F68,K68)&lt;&gt;0,"JEN NÁSOBKY 6 KS!",ROUND(F68*E68,2)))</f>
        <v/>
      </c>
      <c r="H68" t="inlineStr">
        <is>
          <t>0124F</t>
        </is>
      </c>
      <c r="I68" t="n">
        <v>0.3</v>
      </c>
      <c r="J68" t="n">
        <v>21</v>
      </c>
      <c r="K68" t="n">
        <v>6</v>
      </c>
    </row>
    <row r="69">
      <c r="A69" s="6" t="inlineStr">
        <is>
          <t>0224F</t>
        </is>
      </c>
      <c r="B69" s="6" t="inlineStr">
        <is>
          <t>Rozzanté - Sauvignon</t>
        </is>
      </c>
      <c r="C69" s="6" t="inlineStr">
        <is>
          <t>moravské zemské víno</t>
        </is>
      </c>
      <c r="D69" s="6" t="inlineStr">
        <is>
          <t>suché</t>
        </is>
      </c>
      <c r="E69" s="11" t="n">
        <v>48.76</v>
      </c>
      <c r="F69" s="12" t="n"/>
      <c r="G69" s="13">
        <f>IF(F69="",0,IF(MOD(F69,K69)&lt;&gt;0,"JEN NÁSOBKY 6 KS!",ROUND(F69*E69,2)))</f>
        <v/>
      </c>
      <c r="H69" t="inlineStr">
        <is>
          <t>0224F</t>
        </is>
      </c>
      <c r="I69" t="n">
        <v>0.3</v>
      </c>
      <c r="J69" t="n">
        <v>21</v>
      </c>
      <c r="K69" t="n">
        <v>6</v>
      </c>
    </row>
    <row r="70" ht="18" customHeight="1">
      <c r="A70" s="9" t="inlineStr">
        <is>
          <t>FLORIÁNEK JAKOSTNÍ – sleva 30 %   (pouze po celých kartonech – násobky 6 ks)</t>
        </is>
      </c>
      <c r="B70" s="10" t="n"/>
      <c r="C70" s="10" t="n"/>
      <c r="D70" s="10" t="n"/>
      <c r="E70" s="10" t="n"/>
      <c r="F70" s="10" t="n"/>
      <c r="G70" s="10" t="n"/>
    </row>
    <row r="71">
      <c r="A71" s="6" t="inlineStr">
        <is>
          <t>4123</t>
        </is>
      </c>
      <c r="B71" s="6" t="inlineStr">
        <is>
          <t>Cabernet Sauvignon</t>
        </is>
      </c>
      <c r="C71" s="6" t="inlineStr">
        <is>
          <t>jakostní</t>
        </is>
      </c>
      <c r="D71" s="6" t="inlineStr">
        <is>
          <t>suché</t>
        </is>
      </c>
      <c r="E71" s="11" t="n">
        <v>63.64</v>
      </c>
      <c r="F71" s="12" t="n"/>
      <c r="G71" s="13">
        <f>IF(F71="",0,IF(MOD(F71,K71)&lt;&gt;0,"JEN NÁSOBKY 6 KS!",ROUND(F71*E71,2)))</f>
        <v/>
      </c>
      <c r="H71" t="inlineStr">
        <is>
          <t>4123</t>
        </is>
      </c>
      <c r="I71" t="n">
        <v>1.25</v>
      </c>
      <c r="J71" t="n">
        <v>21</v>
      </c>
      <c r="K71" t="n">
        <v>6</v>
      </c>
    </row>
    <row r="72">
      <c r="A72" s="6" t="inlineStr">
        <is>
          <t>5122</t>
        </is>
      </c>
      <c r="B72" s="6" t="inlineStr">
        <is>
          <t>Frankovka</t>
        </is>
      </c>
      <c r="C72" s="6" t="inlineStr">
        <is>
          <t>jakostní</t>
        </is>
      </c>
      <c r="D72" s="6" t="inlineStr">
        <is>
          <t>polosuché</t>
        </is>
      </c>
      <c r="E72" s="11" t="n">
        <v>63.64</v>
      </c>
      <c r="F72" s="12" t="n"/>
      <c r="G72" s="13">
        <f>IF(F72="",0,IF(MOD(F72,K72)&lt;&gt;0,"JEN NÁSOBKY 6 KS!",ROUND(F72*E72,2)))</f>
        <v/>
      </c>
      <c r="H72" t="inlineStr">
        <is>
          <t>5122</t>
        </is>
      </c>
      <c r="I72" t="n">
        <v>1.25</v>
      </c>
      <c r="J72" t="n">
        <v>21</v>
      </c>
      <c r="K72" t="n">
        <v>6</v>
      </c>
    </row>
    <row r="73">
      <c r="A73" s="6" t="inlineStr">
        <is>
          <t>5623</t>
        </is>
      </c>
      <c r="B73" s="6" t="inlineStr">
        <is>
          <t>Modrý Portugal</t>
        </is>
      </c>
      <c r="C73" s="6" t="inlineStr">
        <is>
          <t>jakostní</t>
        </is>
      </c>
      <c r="D73" s="6" t="inlineStr">
        <is>
          <t>suché</t>
        </is>
      </c>
      <c r="E73" s="11" t="n">
        <v>60.75</v>
      </c>
      <c r="F73" s="12" t="n"/>
      <c r="G73" s="13">
        <f>IF(F73="",0,IF(MOD(F73,K73)&lt;&gt;0,"JEN NÁSOBKY 6 KS!",ROUND(F73*E73,2)))</f>
        <v/>
      </c>
      <c r="H73" t="inlineStr">
        <is>
          <t>5623</t>
        </is>
      </c>
      <c r="I73" t="n">
        <v>1.25</v>
      </c>
      <c r="J73" t="n">
        <v>21</v>
      </c>
      <c r="K73" t="n">
        <v>6</v>
      </c>
    </row>
    <row r="74">
      <c r="A74" s="6" t="inlineStr">
        <is>
          <t>0124</t>
        </is>
      </c>
      <c r="B74" s="6" t="inlineStr">
        <is>
          <t>Müller Thurgau</t>
        </is>
      </c>
      <c r="C74" s="6" t="inlineStr">
        <is>
          <t>jakostní</t>
        </is>
      </c>
      <c r="D74" s="6" t="inlineStr">
        <is>
          <t>suché</t>
        </is>
      </c>
      <c r="E74" s="11" t="n">
        <v>60.75</v>
      </c>
      <c r="F74" s="12" t="n"/>
      <c r="G74" s="13">
        <f>IF(F74="",0,IF(MOD(F74,K74)&lt;&gt;0,"JEN NÁSOBKY 6 KS!",ROUND(F74*E74,2)))</f>
        <v/>
      </c>
      <c r="H74" t="inlineStr">
        <is>
          <t>0124</t>
        </is>
      </c>
      <c r="I74" t="n">
        <v>1.25</v>
      </c>
      <c r="J74" t="n">
        <v>21</v>
      </c>
      <c r="K74" t="n">
        <v>6</v>
      </c>
    </row>
    <row r="75">
      <c r="A75" s="6" t="inlineStr">
        <is>
          <t>2024</t>
        </is>
      </c>
      <c r="B75" s="6" t="inlineStr">
        <is>
          <t>Muškát moravský</t>
        </is>
      </c>
      <c r="C75" s="6" t="inlineStr">
        <is>
          <t>moravské zemské víno</t>
        </is>
      </c>
      <c r="D75" s="6" t="inlineStr">
        <is>
          <t>polosuché</t>
        </is>
      </c>
      <c r="E75" s="11" t="n">
        <v>63.64</v>
      </c>
      <c r="F75" s="12" t="n"/>
      <c r="G75" s="13">
        <f>IF(F75="",0,IF(MOD(F75,K75)&lt;&gt;0,"JEN NÁSOBKY 6 KS!",ROUND(F75*E75,2)))</f>
        <v/>
      </c>
      <c r="H75" t="inlineStr">
        <is>
          <t>2024</t>
        </is>
      </c>
      <c r="I75" t="n">
        <v>1.25</v>
      </c>
      <c r="J75" t="n">
        <v>21</v>
      </c>
      <c r="K75" t="n">
        <v>6</v>
      </c>
    </row>
    <row r="76">
      <c r="A76" s="6" t="inlineStr">
        <is>
          <t>4924</t>
        </is>
      </c>
      <c r="B76" s="6" t="inlineStr">
        <is>
          <t>Neuburské</t>
        </is>
      </c>
      <c r="C76" s="6" t="inlineStr">
        <is>
          <t>moravské zemské víno</t>
        </is>
      </c>
      <c r="D76" s="6" t="inlineStr">
        <is>
          <t>suché</t>
        </is>
      </c>
      <c r="E76" s="11" t="n">
        <v>60.75</v>
      </c>
      <c r="F76" s="12" t="n"/>
      <c r="G76" s="13">
        <f>IF(F76="",0,IF(MOD(F76,K76)&lt;&gt;0,"JEN NÁSOBKY 6 KS!",ROUND(F76*E76,2)))</f>
        <v/>
      </c>
      <c r="H76" t="inlineStr">
        <is>
          <t>4924</t>
        </is>
      </c>
      <c r="I76" t="n">
        <v>1.25</v>
      </c>
      <c r="J76" t="n">
        <v>21</v>
      </c>
      <c r="K76" t="n">
        <v>6</v>
      </c>
    </row>
    <row r="77">
      <c r="A77" s="6" t="inlineStr">
        <is>
          <t>4321</t>
        </is>
      </c>
      <c r="B77" s="6" t="inlineStr">
        <is>
          <t>Rulandské modré</t>
        </is>
      </c>
      <c r="C77" s="6" t="inlineStr">
        <is>
          <t>jakostní</t>
        </is>
      </c>
      <c r="D77" s="6" t="inlineStr">
        <is>
          <t>suché</t>
        </is>
      </c>
      <c r="E77" s="11" t="n">
        <v>63.64</v>
      </c>
      <c r="F77" s="12" t="n"/>
      <c r="G77" s="13">
        <f>IF(F77="",0,IF(MOD(F77,K77)&lt;&gt;0,"JEN NÁSOBKY 6 KS!",ROUND(F77*E77,2)))</f>
        <v/>
      </c>
      <c r="H77" t="inlineStr">
        <is>
          <t>4321</t>
        </is>
      </c>
      <c r="I77" t="n">
        <v>1.25</v>
      </c>
      <c r="J77" t="n">
        <v>21</v>
      </c>
      <c r="K77" t="n">
        <v>6</v>
      </c>
    </row>
    <row r="78">
      <c r="A78" s="6" t="inlineStr">
        <is>
          <t>1824</t>
        </is>
      </c>
      <c r="B78" s="6" t="inlineStr">
        <is>
          <t>Rulandské šedé</t>
        </is>
      </c>
      <c r="C78" s="6" t="inlineStr">
        <is>
          <t>moravské zemské víno</t>
        </is>
      </c>
      <c r="D78" s="6" t="inlineStr">
        <is>
          <t>suché</t>
        </is>
      </c>
      <c r="E78" s="11" t="n">
        <v>63.64</v>
      </c>
      <c r="F78" s="12" t="n"/>
      <c r="G78" s="13">
        <f>IF(F78="",0,IF(MOD(F78,K78)&lt;&gt;0,"JEN NÁSOBKY 6 KS!",ROUND(F78*E78,2)))</f>
        <v/>
      </c>
      <c r="H78" t="inlineStr">
        <is>
          <t>1824</t>
        </is>
      </c>
      <c r="I78" t="n">
        <v>1.25</v>
      </c>
      <c r="J78" t="n">
        <v>21</v>
      </c>
      <c r="K78" t="n">
        <v>6</v>
      </c>
    </row>
    <row r="79">
      <c r="A79" s="6" t="inlineStr">
        <is>
          <t>3124</t>
        </is>
      </c>
      <c r="B79" s="6" t="inlineStr">
        <is>
          <t>Ryzlink vlašský</t>
        </is>
      </c>
      <c r="C79" s="6" t="inlineStr">
        <is>
          <t>moravské zemské víno</t>
        </is>
      </c>
      <c r="D79" s="6" t="inlineStr">
        <is>
          <t>suché</t>
        </is>
      </c>
      <c r="E79" s="11" t="n">
        <v>63.64</v>
      </c>
      <c r="F79" s="12" t="n"/>
      <c r="G79" s="13">
        <f>IF(F79="",0,IF(MOD(F79,K79)&lt;&gt;0,"JEN NÁSOBKY 6 KS!",ROUND(F79*E79,2)))</f>
        <v/>
      </c>
      <c r="H79" t="inlineStr">
        <is>
          <t>3124</t>
        </is>
      </c>
      <c r="I79" t="n">
        <v>1.25</v>
      </c>
      <c r="J79" t="n">
        <v>21</v>
      </c>
      <c r="K79" t="n">
        <v>6</v>
      </c>
    </row>
    <row r="80">
      <c r="A80" s="6" t="inlineStr">
        <is>
          <t>0324</t>
        </is>
      </c>
      <c r="B80" s="6" t="inlineStr">
        <is>
          <t>Sauvignon</t>
        </is>
      </c>
      <c r="C80" s="6" t="inlineStr">
        <is>
          <t>jakostní</t>
        </is>
      </c>
      <c r="D80" s="6" t="inlineStr">
        <is>
          <t>polosuché</t>
        </is>
      </c>
      <c r="E80" s="11" t="n">
        <v>63.64</v>
      </c>
      <c r="F80" s="12" t="n"/>
      <c r="G80" s="13">
        <f>IF(F80="",0,IF(MOD(F80,K80)&lt;&gt;0,"JEN NÁSOBKY 6 KS!",ROUND(F80*E80,2)))</f>
        <v/>
      </c>
      <c r="H80" t="inlineStr">
        <is>
          <t>0324</t>
        </is>
      </c>
      <c r="I80" t="n">
        <v>1.25</v>
      </c>
      <c r="J80" t="n">
        <v>21</v>
      </c>
      <c r="K80" t="n">
        <v>6</v>
      </c>
    </row>
    <row r="81">
      <c r="A81" s="6" t="inlineStr">
        <is>
          <t>5820</t>
        </is>
      </c>
      <c r="B81" s="6" t="inlineStr">
        <is>
          <t>Svatovavřinecké</t>
        </is>
      </c>
      <c r="C81" s="6" t="inlineStr">
        <is>
          <t>jakostní</t>
        </is>
      </c>
      <c r="D81" s="6" t="inlineStr">
        <is>
          <t>suché</t>
        </is>
      </c>
      <c r="E81" s="11" t="n">
        <v>60.75</v>
      </c>
      <c r="F81" s="12" t="n"/>
      <c r="G81" s="13">
        <f>IF(F81="",0,IF(MOD(F81,K81)&lt;&gt;0,"JEN NÁSOBKY 6 KS!",ROUND(F81*E81,2)))</f>
        <v/>
      </c>
      <c r="H81" t="inlineStr">
        <is>
          <t>5820</t>
        </is>
      </c>
      <c r="I81" t="n">
        <v>1.25</v>
      </c>
      <c r="J81" t="n">
        <v>21</v>
      </c>
      <c r="K81" t="n">
        <v>6</v>
      </c>
    </row>
    <row r="82">
      <c r="A82" s="6" t="inlineStr">
        <is>
          <t>3224</t>
        </is>
      </c>
      <c r="B82" s="6" t="inlineStr">
        <is>
          <t>Tramín červený</t>
        </is>
      </c>
      <c r="C82" s="6" t="inlineStr">
        <is>
          <t>moravské zemské víno</t>
        </is>
      </c>
      <c r="D82" s="6" t="inlineStr">
        <is>
          <t>polosladké</t>
        </is>
      </c>
      <c r="E82" s="11" t="n">
        <v>69.42</v>
      </c>
      <c r="F82" s="12" t="n"/>
      <c r="G82" s="13">
        <f>IF(F82="",0,IF(MOD(F82,K82)&lt;&gt;0,"JEN NÁSOBKY 6 KS!",ROUND(F82*E82,2)))</f>
        <v/>
      </c>
      <c r="H82" t="inlineStr">
        <is>
          <t>3224</t>
        </is>
      </c>
      <c r="I82" t="n">
        <v>1.25</v>
      </c>
      <c r="J82" t="n">
        <v>21</v>
      </c>
      <c r="K82" t="n">
        <v>6</v>
      </c>
    </row>
    <row r="83">
      <c r="A83" s="6" t="inlineStr">
        <is>
          <t>1724</t>
        </is>
      </c>
      <c r="B83" s="6" t="inlineStr">
        <is>
          <t>Veltlínské zelené</t>
        </is>
      </c>
      <c r="C83" s="6" t="inlineStr">
        <is>
          <t>moravské zemské víno</t>
        </is>
      </c>
      <c r="D83" s="6" t="inlineStr">
        <is>
          <t>suché</t>
        </is>
      </c>
      <c r="E83" s="11" t="n">
        <v>60.75</v>
      </c>
      <c r="F83" s="12" t="n"/>
      <c r="G83" s="13">
        <f>IF(F83="",0,IF(MOD(F83,K83)&lt;&gt;0,"JEN NÁSOBKY 6 KS!",ROUND(F83*E83,2)))</f>
        <v/>
      </c>
      <c r="H83" t="inlineStr">
        <is>
          <t>1724</t>
        </is>
      </c>
      <c r="I83" t="n">
        <v>1.25</v>
      </c>
      <c r="J83" t="n">
        <v>21</v>
      </c>
      <c r="K83" t="n">
        <v>6</v>
      </c>
    </row>
    <row r="84">
      <c r="A84" s="6" t="inlineStr">
        <is>
          <t>4723</t>
        </is>
      </c>
      <c r="B84" s="6" t="inlineStr">
        <is>
          <t>Zweigeltrebe</t>
        </is>
      </c>
      <c r="C84" s="6" t="inlineStr">
        <is>
          <t>jakostní</t>
        </is>
      </c>
      <c r="D84" s="6" t="inlineStr">
        <is>
          <t>suché</t>
        </is>
      </c>
      <c r="E84" s="11" t="n">
        <v>63.64</v>
      </c>
      <c r="F84" s="12" t="n"/>
      <c r="G84" s="13">
        <f>IF(F84="",0,IF(MOD(F84,K84)&lt;&gt;0,"JEN NÁSOBKY 6 KS!",ROUND(F84*E84,2)))</f>
        <v/>
      </c>
      <c r="H84" t="inlineStr">
        <is>
          <t>4723</t>
        </is>
      </c>
      <c r="I84" t="n">
        <v>1.25</v>
      </c>
      <c r="J84" t="n">
        <v>21</v>
      </c>
      <c r="K84" t="n">
        <v>6</v>
      </c>
    </row>
    <row r="85">
      <c r="A85" s="6" t="inlineStr">
        <is>
          <t>4024</t>
        </is>
      </c>
      <c r="B85" s="6" t="inlineStr">
        <is>
          <t>Zweigeltrebe rosé</t>
        </is>
      </c>
      <c r="C85" s="6" t="inlineStr">
        <is>
          <t>jakostní</t>
        </is>
      </c>
      <c r="D85" s="6" t="inlineStr">
        <is>
          <t>polosuché</t>
        </is>
      </c>
      <c r="E85" s="11" t="n">
        <v>63.64</v>
      </c>
      <c r="F85" s="12" t="n"/>
      <c r="G85" s="13">
        <f>IF(F85="",0,IF(MOD(F85,K85)&lt;&gt;0,"JEN NÁSOBKY 6 KS!",ROUND(F85*E85,2)))</f>
        <v/>
      </c>
      <c r="H85" t="inlineStr">
        <is>
          <t>4024</t>
        </is>
      </c>
      <c r="I85" t="n">
        <v>1.25</v>
      </c>
      <c r="J85" t="n">
        <v>21</v>
      </c>
      <c r="K85" t="n">
        <v>6</v>
      </c>
    </row>
    <row r="86" ht="18" customHeight="1">
      <c r="A86" s="9" t="inlineStr">
        <is>
          <t>STARÁ RÉVA   (pouze po celých kartonech – násobky 6 ks)</t>
        </is>
      </c>
      <c r="B86" s="10" t="n"/>
      <c r="C86" s="10" t="n"/>
      <c r="D86" s="10" t="n"/>
      <c r="E86" s="10" t="n"/>
      <c r="F86" s="10" t="n"/>
      <c r="G86" s="10" t="n"/>
    </row>
    <row r="87">
      <c r="A87" s="6" t="inlineStr">
        <is>
          <t>3020</t>
        </is>
      </c>
      <c r="B87" s="6" t="inlineStr">
        <is>
          <t>Oranžové víno</t>
        </is>
      </c>
      <c r="C87" s="6" t="inlineStr">
        <is>
          <t>moravské zemské víno</t>
        </is>
      </c>
      <c r="D87" s="6" t="inlineStr">
        <is>
          <t>suché</t>
        </is>
      </c>
      <c r="E87" s="11" t="n">
        <v>197.85</v>
      </c>
      <c r="F87" s="12" t="n"/>
      <c r="G87" s="13">
        <f>IF(F87="",0,IF(MOD(F87,K87)&lt;&gt;0,"JEN NÁSOBKY 6 KS!",ROUND(F87*E87,2)))</f>
        <v/>
      </c>
      <c r="H87" t="inlineStr">
        <is>
          <t>3020</t>
        </is>
      </c>
      <c r="I87" t="n">
        <v>1.25</v>
      </c>
      <c r="J87" t="n">
        <v>21</v>
      </c>
      <c r="K87" t="n">
        <v>6</v>
      </c>
    </row>
    <row r="88">
      <c r="A88" s="6" t="inlineStr">
        <is>
          <t>4918</t>
        </is>
      </c>
      <c r="B88" s="6" t="inlineStr">
        <is>
          <t>André</t>
        </is>
      </c>
      <c r="C88" s="6" t="inlineStr">
        <is>
          <t>pozdní sběr</t>
        </is>
      </c>
      <c r="D88" s="6" t="inlineStr">
        <is>
          <t>suché</t>
        </is>
      </c>
      <c r="E88" s="11" t="n">
        <v>197.85</v>
      </c>
      <c r="F88" s="12" t="n"/>
      <c r="G88" s="13">
        <f>IF(F88="",0,IF(MOD(F88,K88)&lt;&gt;0,"JEN NÁSOBKY 6 KS!",ROUND(F88*E88,2)))</f>
        <v/>
      </c>
      <c r="H88" t="inlineStr">
        <is>
          <t>4918</t>
        </is>
      </c>
      <c r="I88" t="n">
        <v>1.25</v>
      </c>
      <c r="J88" t="n">
        <v>21</v>
      </c>
      <c r="K88" t="n">
        <v>6</v>
      </c>
    </row>
    <row r="89" ht="18" customHeight="1">
      <c r="A89" s="9" t="inlineStr">
        <is>
          <t>SYROBY BIO – sleva 10 %   (pouze po celých kartonech – násobky 6 ks)</t>
        </is>
      </c>
      <c r="B89" s="10" t="n"/>
      <c r="C89" s="10" t="n"/>
      <c r="D89" s="10" t="n"/>
      <c r="E89" s="10" t="n"/>
      <c r="F89" s="10" t="n"/>
      <c r="G89" s="10" t="n"/>
    </row>
    <row r="90">
      <c r="A90" s="6" t="inlineStr"/>
      <c r="B90" s="6" t="inlineStr">
        <is>
          <t>Bezinkový syrob BIO</t>
        </is>
      </c>
      <c r="C90" s="6" t="inlineStr"/>
      <c r="D90" s="6" t="inlineStr"/>
      <c r="E90" s="11" t="n">
        <v>103.66</v>
      </c>
      <c r="F90" s="12" t="n"/>
      <c r="G90" s="13">
        <f>IF(F90="",0,IF(MOD(F90,K90)&lt;&gt;0,"JEN NÁSOBKY 6 KS!",ROUND(F90*E90,2)))</f>
        <v/>
      </c>
      <c r="H90" t="inlineStr">
        <is>
          <t>DOPLNIT</t>
        </is>
      </c>
      <c r="I90" t="n">
        <v>0.6</v>
      </c>
      <c r="J90" t="n">
        <v>12</v>
      </c>
      <c r="K90" t="n">
        <v>6</v>
      </c>
    </row>
    <row r="91">
      <c r="A91" s="6" t="inlineStr"/>
      <c r="B91" s="6" t="inlineStr">
        <is>
          <t>Mátový syrob BIO</t>
        </is>
      </c>
      <c r="C91" s="6" t="inlineStr"/>
      <c r="D91" s="6" t="inlineStr"/>
      <c r="E91" s="11" t="n">
        <v>103.66</v>
      </c>
      <c r="F91" s="12" t="n"/>
      <c r="G91" s="13">
        <f>IF(F91="",0,IF(MOD(F91,K91)&lt;&gt;0,"JEN NÁSOBKY 6 KS!",ROUND(F91*E91,2)))</f>
        <v/>
      </c>
      <c r="H91" t="inlineStr">
        <is>
          <t>DOPLNIT</t>
        </is>
      </c>
      <c r="I91" t="n">
        <v>0.6</v>
      </c>
      <c r="J91" t="n">
        <v>12</v>
      </c>
      <c r="K91" t="n">
        <v>6</v>
      </c>
    </row>
    <row r="92">
      <c r="A92" s="6" t="inlineStr"/>
      <c r="B92" s="6" t="inlineStr">
        <is>
          <t>Zázvorový syrob BIO</t>
        </is>
      </c>
      <c r="C92" s="6" t="inlineStr"/>
      <c r="D92" s="6" t="inlineStr"/>
      <c r="E92" s="11" t="n">
        <v>103.66</v>
      </c>
      <c r="F92" s="12" t="n"/>
      <c r="G92" s="13">
        <f>IF(F92="",0,IF(MOD(F92,K92)&lt;&gt;0,"JEN NÁSOBKY 6 KS!",ROUND(F92*E92,2)))</f>
        <v/>
      </c>
      <c r="H92" t="inlineStr">
        <is>
          <t>DOPLNIT</t>
        </is>
      </c>
      <c r="I92" t="n">
        <v>0.6</v>
      </c>
      <c r="J92" t="n">
        <v>12</v>
      </c>
      <c r="K92" t="n">
        <v>6</v>
      </c>
    </row>
    <row r="93">
      <c r="A93" s="6" t="inlineStr"/>
      <c r="B93" s="6" t="inlineStr">
        <is>
          <t>Černý rybíz BIO</t>
        </is>
      </c>
      <c r="C93" s="6" t="inlineStr"/>
      <c r="D93" s="6" t="inlineStr"/>
      <c r="E93" s="11" t="n">
        <v>103.66</v>
      </c>
      <c r="F93" s="12" t="n"/>
      <c r="G93" s="13">
        <f>IF(F93="",0,IF(MOD(F93,K93)&lt;&gt;0,"JEN NÁSOBKY 6 KS!",ROUND(F93*E93,2)))</f>
        <v/>
      </c>
      <c r="H93" t="inlineStr">
        <is>
          <t>DOPLNIT</t>
        </is>
      </c>
      <c r="I93" t="n">
        <v>0.6</v>
      </c>
      <c r="J93" t="n">
        <v>12</v>
      </c>
      <c r="K93" t="n">
        <v>6</v>
      </c>
    </row>
    <row r="94">
      <c r="A94" s="6" t="inlineStr"/>
      <c r="B94" s="6" t="inlineStr">
        <is>
          <t>Grepový syrob BIO</t>
        </is>
      </c>
      <c r="C94" s="6" t="inlineStr"/>
      <c r="D94" s="6" t="inlineStr"/>
      <c r="E94" s="11" t="n">
        <v>103.66</v>
      </c>
      <c r="F94" s="12" t="n"/>
      <c r="G94" s="13">
        <f>IF(F94="",0,IF(MOD(F94,K94)&lt;&gt;0,"JEN NÁSOBKY 6 KS!",ROUND(F94*E94,2)))</f>
        <v/>
      </c>
      <c r="H94" t="inlineStr">
        <is>
          <t>DOPLNIT</t>
        </is>
      </c>
      <c r="I94" t="n">
        <v>0.6</v>
      </c>
      <c r="J94" t="n">
        <v>12</v>
      </c>
      <c r="K94" t="n">
        <v>6</v>
      </c>
    </row>
    <row r="95">
      <c r="A95" s="6" t="inlineStr"/>
      <c r="B95" s="6" t="inlineStr">
        <is>
          <t>Malina syrob</t>
        </is>
      </c>
      <c r="C95" s="6" t="inlineStr"/>
      <c r="D95" s="6" t="inlineStr"/>
      <c r="E95" s="11" t="n">
        <v>103.66</v>
      </c>
      <c r="F95" s="12" t="n"/>
      <c r="G95" s="13">
        <f>IF(F95="",0,IF(MOD(F95,K95)&lt;&gt;0,"JEN NÁSOBKY 6 KS!",ROUND(F95*E95,2)))</f>
        <v/>
      </c>
      <c r="H95" t="inlineStr">
        <is>
          <t>DOPLNIT</t>
        </is>
      </c>
      <c r="I95" t="n">
        <v>0.6</v>
      </c>
      <c r="J95" t="n">
        <v>12</v>
      </c>
      <c r="K95" t="n">
        <v>6</v>
      </c>
    </row>
    <row r="96">
      <c r="A96" s="6" t="inlineStr"/>
      <c r="B96" s="6" t="inlineStr">
        <is>
          <t>Pomeranč BIO</t>
        </is>
      </c>
      <c r="C96" s="6" t="inlineStr"/>
      <c r="D96" s="6" t="inlineStr"/>
      <c r="E96" s="11" t="n">
        <v>103.66</v>
      </c>
      <c r="F96" s="12" t="n"/>
      <c r="G96" s="13">
        <f>IF(F96="",0,IF(MOD(F96,K96)&lt;&gt;0,"JEN NÁSOBKY 6 KS!",ROUND(F96*E96,2)))</f>
        <v/>
      </c>
      <c r="H96" t="inlineStr">
        <is>
          <t>DOPLNIT</t>
        </is>
      </c>
      <c r="I96" t="n">
        <v>0.6</v>
      </c>
      <c r="J96" t="n">
        <v>12</v>
      </c>
      <c r="K96" t="n">
        <v>6</v>
      </c>
    </row>
    <row r="97">
      <c r="A97" s="6" t="inlineStr"/>
      <c r="B97" s="6" t="inlineStr">
        <is>
          <t>Višen syrob BIO</t>
        </is>
      </c>
      <c r="C97" s="6" t="inlineStr"/>
      <c r="D97" s="6" t="inlineStr"/>
      <c r="E97" s="11" t="n">
        <v>103.66</v>
      </c>
      <c r="F97" s="12" t="n"/>
      <c r="G97" s="13">
        <f>IF(F97="",0,IF(MOD(F97,K97)&lt;&gt;0,"JEN NÁSOBKY 6 KS!",ROUND(F97*E97,2)))</f>
        <v/>
      </c>
      <c r="H97" t="inlineStr">
        <is>
          <t>DOPLNIT</t>
        </is>
      </c>
      <c r="I97" t="n">
        <v>0.6</v>
      </c>
      <c r="J97" t="n">
        <v>12</v>
      </c>
      <c r="K97" t="n">
        <v>6</v>
      </c>
    </row>
    <row r="98" ht="18" customHeight="1">
      <c r="A98" s="9" t="inlineStr">
        <is>
          <t>DOPLŇKOVÝ SORTIMENT – ceny po slevě   (možno objednat po kusech)</t>
        </is>
      </c>
      <c r="B98" s="10" t="n"/>
      <c r="C98" s="10" t="n"/>
      <c r="D98" s="10" t="n"/>
      <c r="E98" s="10" t="n"/>
      <c r="F98" s="10" t="n"/>
      <c r="G98" s="10" t="n"/>
    </row>
    <row r="99">
      <c r="A99" s="6" t="inlineStr"/>
      <c r="B99" s="6" t="inlineStr">
        <is>
          <t>Alex bílé - 0,75 l</t>
        </is>
      </c>
      <c r="C99" s="6" t="inlineStr">
        <is>
          <t>100% hroznová šťáva sycená</t>
        </is>
      </c>
      <c r="D99" s="6" t="inlineStr"/>
      <c r="E99" s="11" t="n">
        <v>90.62</v>
      </c>
      <c r="F99" s="12" t="n"/>
      <c r="G99" s="13">
        <f>IF(F99="",0,IF(MOD(F99,K99)&lt;&gt;0,"JEN NÁSOBKY 6 KS!",ROUND(F99*E99,2)))</f>
        <v/>
      </c>
      <c r="H99" t="inlineStr">
        <is>
          <t>DOPLNIT</t>
        </is>
      </c>
      <c r="I99" t="n">
        <v>1.25</v>
      </c>
      <c r="J99" t="n">
        <v>21</v>
      </c>
      <c r="K99" t="n">
        <v>1</v>
      </c>
    </row>
    <row r="100">
      <c r="A100" s="6" t="inlineStr"/>
      <c r="B100" s="6" t="inlineStr">
        <is>
          <t>Sofí rosé - 0,75 l</t>
        </is>
      </c>
      <c r="C100" s="6" t="inlineStr">
        <is>
          <t>100% hroznová šťáva sycená</t>
        </is>
      </c>
      <c r="D100" s="6" t="inlineStr"/>
      <c r="E100" s="11" t="n">
        <v>90.62</v>
      </c>
      <c r="F100" s="12" t="n"/>
      <c r="G100" s="13">
        <f>IF(F100="",0,IF(MOD(F100,K100)&lt;&gt;0,"JEN NÁSOBKY 6 KS!",ROUND(F100*E100,2)))</f>
        <v/>
      </c>
      <c r="H100" t="inlineStr">
        <is>
          <t>DOPLNIT</t>
        </is>
      </c>
      <c r="I100" t="n">
        <v>1.25</v>
      </c>
      <c r="J100" t="n">
        <v>21</v>
      </c>
      <c r="K100" t="n">
        <v>1</v>
      </c>
    </row>
    <row r="101">
      <c r="A101" s="6" t="inlineStr"/>
      <c r="B101" s="6" t="inlineStr">
        <is>
          <t>SOFI - plechovka - 0,25 l</t>
        </is>
      </c>
      <c r="C101" s="6" t="inlineStr"/>
      <c r="D101" s="6" t="inlineStr"/>
      <c r="E101" s="11" t="n">
        <v>40.5</v>
      </c>
      <c r="F101" s="12" t="n"/>
      <c r="G101" s="13">
        <f>IF(F101="",0,IF(MOD(F101,K101)&lt;&gt;0,"JEN NÁSOBKY 6 KS!",ROUND(F101*E101,2)))</f>
        <v/>
      </c>
      <c r="H101" t="inlineStr">
        <is>
          <t>DOPLNIT</t>
        </is>
      </c>
      <c r="I101" t="n">
        <v>0.3</v>
      </c>
      <c r="J101" t="n">
        <v>21</v>
      </c>
      <c r="K101" t="n">
        <v>1</v>
      </c>
    </row>
    <row r="102">
      <c r="A102" s="6" t="inlineStr"/>
      <c r="B102" s="6" t="inlineStr">
        <is>
          <t>ALEX - plechovka - 0,25 l</t>
        </is>
      </c>
      <c r="C102" s="6" t="inlineStr"/>
      <c r="D102" s="6" t="inlineStr"/>
      <c r="E102" s="11" t="n">
        <v>40.5</v>
      </c>
      <c r="F102" s="12" t="n"/>
      <c r="G102" s="13">
        <f>IF(F102="",0,IF(MOD(F102,K102)&lt;&gt;0,"JEN NÁSOBKY 6 KS!",ROUND(F102*E102,2)))</f>
        <v/>
      </c>
      <c r="H102" t="inlineStr">
        <is>
          <t>DOPLNIT</t>
        </is>
      </c>
      <c r="I102" t="n">
        <v>0.3</v>
      </c>
      <c r="J102" t="n">
        <v>21</v>
      </c>
      <c r="K102" t="n">
        <v>1</v>
      </c>
    </row>
    <row r="103">
      <c r="A103" s="6" t="inlineStr"/>
      <c r="B103" s="6" t="inlineStr">
        <is>
          <t>Cider jablko-rybíz - 0, 33 l</t>
        </is>
      </c>
      <c r="C103" s="6" t="inlineStr"/>
      <c r="D103" s="6" t="inlineStr"/>
      <c r="E103" s="11" t="n">
        <v>45.45</v>
      </c>
      <c r="F103" s="12" t="n"/>
      <c r="G103" s="13">
        <f>IF(F103="",0,IF(MOD(F103,K103)&lt;&gt;0,"JEN NÁSOBKY 6 KS!",ROUND(F103*E103,2)))</f>
        <v/>
      </c>
      <c r="H103" t="inlineStr">
        <is>
          <t>DOPLNIT</t>
        </is>
      </c>
      <c r="I103" t="n">
        <v>0.55</v>
      </c>
      <c r="J103" t="n">
        <v>21</v>
      </c>
      <c r="K103" t="n">
        <v>1</v>
      </c>
    </row>
    <row r="104">
      <c r="A104" s="6" t="inlineStr"/>
      <c r="B104" s="6" t="inlineStr">
        <is>
          <t>med - 500 ml</t>
        </is>
      </c>
      <c r="C104" s="6" t="inlineStr"/>
      <c r="D104" s="6" t="inlineStr"/>
      <c r="E104" s="11" t="n">
        <v>150.89</v>
      </c>
      <c r="F104" s="12" t="n"/>
      <c r="G104" s="13">
        <f>IF(F104="",0,IF(MOD(F104,K104)&lt;&gt;0,"JEN NÁSOBKY 6 KS!",ROUND(F104*E104,2)))</f>
        <v/>
      </c>
      <c r="H104" t="inlineStr">
        <is>
          <t>DOPLNIT</t>
        </is>
      </c>
      <c r="I104" t="n">
        <v>0.85</v>
      </c>
      <c r="J104" t="n">
        <v>12</v>
      </c>
      <c r="K104" t="n">
        <v>1</v>
      </c>
    </row>
    <row r="105">
      <c r="A105" s="6" t="inlineStr"/>
      <c r="B105" s="6" t="inlineStr">
        <is>
          <t>meruňkový džem - 500 ml</t>
        </is>
      </c>
      <c r="C105" s="6" t="inlineStr"/>
      <c r="D105" s="6" t="inlineStr"/>
      <c r="E105" s="11" t="n">
        <v>141.96</v>
      </c>
      <c r="F105" s="12" t="n"/>
      <c r="G105" s="13">
        <f>IF(F105="",0,IF(MOD(F105,K105)&lt;&gt;0,"JEN NÁSOBKY 6 KS!",ROUND(F105*E105,2)))</f>
        <v/>
      </c>
      <c r="H105" t="inlineStr">
        <is>
          <t>DOPLNIT</t>
        </is>
      </c>
      <c r="I105" t="n">
        <v>0.85</v>
      </c>
      <c r="J105" t="n">
        <v>12</v>
      </c>
      <c r="K105" t="n">
        <v>1</v>
      </c>
    </row>
    <row r="106">
      <c r="A106" s="6" t="inlineStr"/>
      <c r="B106" s="6" t="inlineStr">
        <is>
          <t>višňový džem - 500 ml NOVINKA</t>
        </is>
      </c>
      <c r="C106" s="6" t="inlineStr"/>
      <c r="D106" s="6" t="inlineStr"/>
      <c r="E106" s="11" t="n">
        <v>141.96</v>
      </c>
      <c r="F106" s="12" t="n"/>
      <c r="G106" s="13">
        <f>IF(F106="",0,IF(MOD(F106,K106)&lt;&gt;0,"JEN NÁSOBKY 6 KS!",ROUND(F106*E106,2)))</f>
        <v/>
      </c>
      <c r="H106" t="inlineStr">
        <is>
          <t>DOPLNIT</t>
        </is>
      </c>
      <c r="I106" t="n">
        <v>0.85</v>
      </c>
      <c r="J106" t="n">
        <v>12</v>
      </c>
      <c r="K106" t="n">
        <v>1</v>
      </c>
    </row>
    <row r="107" ht="18" customHeight="1">
      <c r="A107" s="9" t="inlineStr">
        <is>
          <t>DESTILÁTY A MEDOVINA   (možno objednat po kusech)</t>
        </is>
      </c>
      <c r="B107" s="10" t="n"/>
      <c r="C107" s="10" t="n"/>
      <c r="D107" s="10" t="n"/>
      <c r="E107" s="10" t="n"/>
      <c r="F107" s="10" t="n"/>
      <c r="G107" s="10" t="n"/>
    </row>
    <row r="108">
      <c r="A108" s="6" t="inlineStr"/>
      <c r="B108" s="6" t="inlineStr">
        <is>
          <t>meruňkovice - 0, 5 l</t>
        </is>
      </c>
      <c r="C108" s="6" t="inlineStr">
        <is>
          <t>dostupnost během akce</t>
        </is>
      </c>
      <c r="D108" s="6" t="inlineStr"/>
      <c r="E108" s="11" t="n">
        <v>412.4</v>
      </c>
      <c r="F108" s="12" t="n"/>
      <c r="G108" s="13">
        <f>IF(F108="",0,IF(MOD(F108,K108)&lt;&gt;0,"JEN NÁSOBKY 6 KS!",ROUND(F108*E108,2)))</f>
        <v/>
      </c>
      <c r="H108" t="inlineStr">
        <is>
          <t>DOPLNIT</t>
        </is>
      </c>
      <c r="I108" t="n">
        <v>0.9</v>
      </c>
      <c r="J108" t="n">
        <v>21</v>
      </c>
      <c r="K108" t="n">
        <v>1</v>
      </c>
    </row>
    <row r="109">
      <c r="A109" s="6" t="inlineStr"/>
      <c r="B109" s="6" t="inlineStr">
        <is>
          <t>višňovka - 0, 5 l</t>
        </is>
      </c>
      <c r="C109" s="6" t="inlineStr"/>
      <c r="D109" s="6" t="inlineStr"/>
      <c r="E109" s="11" t="n">
        <v>329.75</v>
      </c>
      <c r="F109" s="12" t="n"/>
      <c r="G109" s="13">
        <f>IF(F109="",0,IF(MOD(F109,K109)&lt;&gt;0,"JEN NÁSOBKY 6 KS!",ROUND(F109*E109,2)))</f>
        <v/>
      </c>
      <c r="H109" t="inlineStr">
        <is>
          <t>DOPLNIT</t>
        </is>
      </c>
      <c r="I109" t="n">
        <v>0.9</v>
      </c>
      <c r="J109" t="n">
        <v>21</v>
      </c>
      <c r="K109" t="n">
        <v>1</v>
      </c>
    </row>
    <row r="110">
      <c r="A110" s="6" t="inlineStr"/>
      <c r="B110" s="6" t="inlineStr">
        <is>
          <t>vínovice PÁLAVA - 0, 5 l</t>
        </is>
      </c>
      <c r="C110" s="6" t="inlineStr"/>
      <c r="D110" s="6" t="inlineStr"/>
      <c r="E110" s="11" t="n">
        <v>329.75</v>
      </c>
      <c r="F110" s="12" t="n"/>
      <c r="G110" s="13">
        <f>IF(F110="",0,IF(MOD(F110,K110)&lt;&gt;0,"JEN NÁSOBKY 6 KS!",ROUND(F110*E110,2)))</f>
        <v/>
      </c>
      <c r="H110" t="inlineStr">
        <is>
          <t>DOPLNIT</t>
        </is>
      </c>
      <c r="I110" t="n">
        <v>0.9</v>
      </c>
      <c r="J110" t="n">
        <v>21</v>
      </c>
      <c r="K110" t="n">
        <v>1</v>
      </c>
    </row>
    <row r="111">
      <c r="A111" s="6" t="inlineStr"/>
      <c r="B111" s="6" t="inlineStr">
        <is>
          <t>medovina - 0, 5 l</t>
        </is>
      </c>
      <c r="C111" s="6" t="inlineStr"/>
      <c r="D111" s="6" t="inlineStr"/>
      <c r="E111" s="11" t="n">
        <v>154.34</v>
      </c>
      <c r="F111" s="12" t="n"/>
      <c r="G111" s="13">
        <f>IF(F111="",0,IF(MOD(F111,K111)&lt;&gt;0,"JEN NÁSOBKY 6 KS!",ROUND(F111*E111,2)))</f>
        <v/>
      </c>
      <c r="H111" t="inlineStr">
        <is>
          <t>DOPLNIT</t>
        </is>
      </c>
      <c r="I111" t="n">
        <v>0.9</v>
      </c>
      <c r="J111" t="n">
        <v>21</v>
      </c>
      <c r="K111" t="n">
        <v>1</v>
      </c>
    </row>
    <row r="112">
      <c r="A112" s="6" t="inlineStr"/>
      <c r="B112" s="6" t="inlineStr">
        <is>
          <t>BRANDY - 0, 75 l</t>
        </is>
      </c>
      <c r="C112" s="6" t="inlineStr"/>
      <c r="D112" s="6" t="inlineStr"/>
      <c r="E112" s="11" t="n">
        <v>4950</v>
      </c>
      <c r="F112" s="12" t="n"/>
      <c r="G112" s="13">
        <f>IF(F112="",0,IF(MOD(F112,K112)&lt;&gt;0,"JEN NÁSOBKY 6 KS!",ROUND(F112*E112,2)))</f>
        <v/>
      </c>
      <c r="H112" t="inlineStr">
        <is>
          <t>DOPLNIT</t>
        </is>
      </c>
      <c r="I112" t="n">
        <v>1.3</v>
      </c>
      <c r="J112" t="n">
        <v>21</v>
      </c>
      <c r="K112" t="n">
        <v>1</v>
      </c>
    </row>
    <row r="113" ht="18" customHeight="1">
      <c r="A113" s="9" t="inlineStr">
        <is>
          <t>SPECIÁLNÍ VÍNA   (možno objednat po kusech)</t>
        </is>
      </c>
      <c r="B113" s="10" t="n"/>
      <c r="C113" s="10" t="n"/>
      <c r="D113" s="10" t="n"/>
      <c r="E113" s="10" t="n"/>
      <c r="F113" s="10" t="n"/>
      <c r="G113" s="10" t="n"/>
    </row>
    <row r="114">
      <c r="A114" s="6" t="inlineStr">
        <is>
          <t>3122</t>
        </is>
      </c>
      <c r="B114" s="6" t="inlineStr">
        <is>
          <t>Pálava - 0,5 l</t>
        </is>
      </c>
      <c r="C114" s="6" t="inlineStr">
        <is>
          <t>výběr z bobulí</t>
        </is>
      </c>
      <c r="D114" s="6" t="inlineStr">
        <is>
          <t>sladké</t>
        </is>
      </c>
      <c r="E114" s="11" t="n">
        <v>98.68000000000001</v>
      </c>
      <c r="F114" s="12" t="n"/>
      <c r="G114" s="13">
        <f>IF(F114="",0,IF(MOD(F114,K114)&lt;&gt;0,"JEN NÁSOBKY 6 KS!",ROUND(F114*E114,2)))</f>
        <v/>
      </c>
      <c r="H114" t="inlineStr">
        <is>
          <t>3122</t>
        </is>
      </c>
      <c r="I114" t="n">
        <v>0.9</v>
      </c>
      <c r="J114" t="n">
        <v>21</v>
      </c>
      <c r="K114" t="n">
        <v>1</v>
      </c>
    </row>
    <row r="115">
      <c r="A115" s="6" t="inlineStr">
        <is>
          <t>4115</t>
        </is>
      </c>
      <c r="B115" s="6" t="inlineStr">
        <is>
          <t>Sauvignon botrytický sběr - 0,375 l</t>
        </is>
      </c>
      <c r="C115" s="6" t="inlineStr">
        <is>
          <t>výběr z bobulí</t>
        </is>
      </c>
      <c r="D115" s="6" t="inlineStr">
        <is>
          <t>sladké</t>
        </is>
      </c>
      <c r="E115" s="11" t="n">
        <v>98.68000000000001</v>
      </c>
      <c r="F115" s="12" t="n"/>
      <c r="G115" s="13">
        <f>IF(F115="",0,IF(MOD(F115,K115)&lt;&gt;0,"JEN NÁSOBKY 6 KS!",ROUND(F115*E115,2)))</f>
        <v/>
      </c>
      <c r="H115" t="inlineStr">
        <is>
          <t>4115</t>
        </is>
      </c>
      <c r="I115" t="n">
        <v>0.75</v>
      </c>
      <c r="J115" t="n">
        <v>21</v>
      </c>
      <c r="K115" t="n">
        <v>1</v>
      </c>
    </row>
    <row r="116">
      <c r="A116" s="6" t="inlineStr">
        <is>
          <t>5124</t>
        </is>
      </c>
      <c r="B116" s="6" t="inlineStr">
        <is>
          <t>André - 0,5 l</t>
        </is>
      </c>
      <c r="C116" s="6" t="inlineStr">
        <is>
          <t>výběr z bobulí</t>
        </is>
      </c>
      <c r="D116" s="6" t="inlineStr">
        <is>
          <t>sladké</t>
        </is>
      </c>
      <c r="E116" s="11" t="n">
        <v>98.68000000000001</v>
      </c>
      <c r="F116" s="12" t="n"/>
      <c r="G116" s="13">
        <f>IF(F116="",0,IF(MOD(F116,K116)&lt;&gt;0,"JEN NÁSOBKY 6 KS!",ROUND(F116*E116,2)))</f>
        <v/>
      </c>
      <c r="H116" t="inlineStr">
        <is>
          <t>5124</t>
        </is>
      </c>
      <c r="I116" t="n">
        <v>0.9</v>
      </c>
      <c r="J116" t="n">
        <v>21</v>
      </c>
      <c r="K116" t="n">
        <v>1</v>
      </c>
    </row>
    <row r="117">
      <c r="A117" s="6" t="inlineStr">
        <is>
          <t>4521</t>
        </is>
      </c>
      <c r="B117" s="6" t="inlineStr">
        <is>
          <t>Cuvée Liqueur Agni - 0,5 l</t>
        </is>
      </c>
      <c r="C117" s="6" t="inlineStr">
        <is>
          <t>likérové víno</t>
        </is>
      </c>
      <c r="D117" s="6" t="inlineStr">
        <is>
          <t>sladké</t>
        </is>
      </c>
      <c r="E117" s="11" t="n">
        <v>148.27</v>
      </c>
      <c r="F117" s="12" t="n"/>
      <c r="G117" s="13">
        <f>IF(F117="",0,IF(MOD(F117,K117)&lt;&gt;0,"JEN NÁSOBKY 6 KS!",ROUND(F117*E117,2)))</f>
        <v/>
      </c>
      <c r="H117" t="inlineStr">
        <is>
          <t>4521</t>
        </is>
      </c>
      <c r="I117" t="n">
        <v>0.9</v>
      </c>
      <c r="J117" t="n">
        <v>21</v>
      </c>
      <c r="K117" t="n">
        <v>1</v>
      </c>
    </row>
    <row r="118">
      <c r="A118" s="6" t="inlineStr">
        <is>
          <t>4923</t>
        </is>
      </c>
      <c r="B118" s="6" t="inlineStr">
        <is>
          <t>Cuvée Liqueur (SVG a Pálava) - 0,5 l</t>
        </is>
      </c>
      <c r="C118" s="6" t="inlineStr">
        <is>
          <t>likérové víno</t>
        </is>
      </c>
      <c r="D118" s="6" t="inlineStr">
        <is>
          <t>sladké</t>
        </is>
      </c>
      <c r="E118" s="11" t="n">
        <v>148.27</v>
      </c>
      <c r="F118" s="12" t="n"/>
      <c r="G118" s="13">
        <f>IF(F118="",0,IF(MOD(F118,K118)&lt;&gt;0,"JEN NÁSOBKY 6 KS!",ROUND(F118*E118,2)))</f>
        <v/>
      </c>
      <c r="H118" t="inlineStr">
        <is>
          <t>4923</t>
        </is>
      </c>
      <c r="I118" t="n">
        <v>0.9</v>
      </c>
      <c r="J118" t="n">
        <v>21</v>
      </c>
      <c r="K118" t="n">
        <v>1</v>
      </c>
    </row>
    <row r="119">
      <c r="A119" s="6" t="inlineStr">
        <is>
          <t>6618</t>
        </is>
      </c>
      <c r="B119" s="6" t="inlineStr">
        <is>
          <t>AGNI RESERVA mimořádná sleva!!!!</t>
        </is>
      </c>
      <c r="C119" s="6" t="inlineStr">
        <is>
          <t>pozdní sběr</t>
        </is>
      </c>
      <c r="D119" s="6" t="inlineStr">
        <is>
          <t>suché</t>
        </is>
      </c>
      <c r="E119" s="11" t="n">
        <v>577.96</v>
      </c>
      <c r="F119" s="12" t="n"/>
      <c r="G119" s="13">
        <f>IF(F119="",0,IF(MOD(F119,K119)&lt;&gt;0,"JEN NÁSOBKY 6 KS!",ROUND(F119*E119,2)))</f>
        <v/>
      </c>
      <c r="H119" t="inlineStr">
        <is>
          <t>6618</t>
        </is>
      </c>
      <c r="I119" t="n">
        <v>1.25</v>
      </c>
      <c r="J119" t="n">
        <v>21</v>
      </c>
      <c r="K119" t="n">
        <v>1</v>
      </c>
    </row>
    <row r="120" ht="18" customHeight="1">
      <c r="A120" s="9" t="inlineStr">
        <is>
          <t>OBALY, SKLO A DÁRKOVÉ PŘEDMĚTY   (možno objednat po kusech)</t>
        </is>
      </c>
      <c r="B120" s="10" t="n"/>
      <c r="C120" s="10" t="n"/>
      <c r="D120" s="10" t="n"/>
      <c r="E120" s="10" t="n"/>
      <c r="F120" s="10" t="n"/>
      <c r="G120" s="10" t="n"/>
    </row>
    <row r="121">
      <c r="A121" s="6" t="inlineStr"/>
      <c r="B121" s="6" t="inlineStr">
        <is>
          <t>krabička dřev. 1x 0,75 l nebo na SR a sekt</t>
        </is>
      </c>
      <c r="C121" s="6" t="inlineStr"/>
      <c r="D121" s="6" t="inlineStr"/>
      <c r="E121" s="11" t="n">
        <v>150</v>
      </c>
      <c r="F121" s="12" t="n"/>
      <c r="G121" s="13">
        <f>IF(F121="",0,IF(MOD(F121,K121)&lt;&gt;0,"JEN NÁSOBKY 6 KS!",ROUND(F121*E121,2)))</f>
        <v/>
      </c>
      <c r="H121" t="inlineStr">
        <is>
          <t>DOPLNIT</t>
        </is>
      </c>
      <c r="I121" t="n">
        <v>0.5</v>
      </c>
      <c r="J121" t="n">
        <v>21</v>
      </c>
      <c r="K121" t="n">
        <v>1</v>
      </c>
    </row>
    <row r="122">
      <c r="A122" s="6" t="inlineStr"/>
      <c r="B122" s="6" t="inlineStr">
        <is>
          <t>krabička dřev. 2x 0,75 l</t>
        </is>
      </c>
      <c r="C122" s="6" t="inlineStr"/>
      <c r="D122" s="6" t="inlineStr"/>
      <c r="E122" s="11" t="n">
        <v>230</v>
      </c>
      <c r="F122" s="12" t="n"/>
      <c r="G122" s="13">
        <f>IF(F122="",0,IF(MOD(F122,K122)&lt;&gt;0,"JEN NÁSOBKY 6 KS!",ROUND(F122*E122,2)))</f>
        <v/>
      </c>
      <c r="H122" t="inlineStr">
        <is>
          <t>DOPLNIT</t>
        </is>
      </c>
      <c r="I122" t="n">
        <v>0.8</v>
      </c>
      <c r="J122" t="n">
        <v>21</v>
      </c>
      <c r="K122" t="n">
        <v>1</v>
      </c>
    </row>
    <row r="123">
      <c r="A123" s="6" t="inlineStr"/>
      <c r="B123" s="6" t="inlineStr">
        <is>
          <t>krabička dřev. 3x (2x 0,75l + 1x sekt)</t>
        </is>
      </c>
      <c r="C123" s="6" t="inlineStr"/>
      <c r="D123" s="6" t="inlineStr"/>
      <c r="E123" s="11" t="n">
        <v>280</v>
      </c>
      <c r="F123" s="12" t="n"/>
      <c r="G123" s="13">
        <f>IF(F123="",0,IF(MOD(F123,K123)&lt;&gt;0,"JEN NÁSOBKY 6 KS!",ROUND(F123*E123,2)))</f>
        <v/>
      </c>
      <c r="H123" t="inlineStr">
        <is>
          <t>DOPLNIT</t>
        </is>
      </c>
      <c r="I123" t="n">
        <v>1</v>
      </c>
      <c r="J123" t="n">
        <v>21</v>
      </c>
      <c r="K123" t="n">
        <v>1</v>
      </c>
    </row>
    <row r="124">
      <c r="A124" s="6" t="inlineStr"/>
      <c r="B124" s="6" t="inlineStr">
        <is>
          <t>krabička dřev. 4x SR nebo 4x Ch.C.A</t>
        </is>
      </c>
      <c r="C124" s="6" t="inlineStr"/>
      <c r="D124" s="6" t="inlineStr"/>
      <c r="E124" s="11" t="n">
        <v>428</v>
      </c>
      <c r="F124" s="12" t="n"/>
      <c r="G124" s="13">
        <f>IF(F124="",0,IF(MOD(F124,K124)&lt;&gt;0,"JEN NÁSOBKY 6 KS!",ROUND(F124*E124,2)))</f>
        <v/>
      </c>
      <c r="H124" t="inlineStr">
        <is>
          <t>DOPLNIT</t>
        </is>
      </c>
      <c r="I124" t="n">
        <v>1.2</v>
      </c>
      <c r="J124" t="n">
        <v>21</v>
      </c>
      <c r="K124" t="n">
        <v>1</v>
      </c>
    </row>
    <row r="125">
      <c r="A125" s="6" t="inlineStr"/>
      <c r="B125" s="6" t="inlineStr">
        <is>
          <t>krabička dřev. 6x 0,75 l</t>
        </is>
      </c>
      <c r="C125" s="6" t="inlineStr"/>
      <c r="D125" s="6" t="inlineStr"/>
      <c r="E125" s="11" t="n">
        <v>575</v>
      </c>
      <c r="F125" s="12" t="n"/>
      <c r="G125" s="13">
        <f>IF(F125="",0,IF(MOD(F125,K125)&lt;&gt;0,"JEN NÁSOBKY 6 KS!",ROUND(F125*E125,2)))</f>
        <v/>
      </c>
      <c r="H125" t="inlineStr">
        <is>
          <t>DOPLNIT</t>
        </is>
      </c>
      <c r="I125" t="n">
        <v>1.6</v>
      </c>
      <c r="J125" t="n">
        <v>21</v>
      </c>
      <c r="K125" t="n">
        <v>1</v>
      </c>
    </row>
    <row r="126">
      <c r="A126" s="6" t="inlineStr"/>
      <c r="B126" s="6" t="inlineStr">
        <is>
          <t>obal papírový 1x 0,75l</t>
        </is>
      </c>
      <c r="C126" s="6" t="inlineStr"/>
      <c r="D126" s="6" t="inlineStr"/>
      <c r="E126" s="11" t="n">
        <v>15.7</v>
      </c>
      <c r="F126" s="12" t="n"/>
      <c r="G126" s="13">
        <f>IF(F126="",0,IF(MOD(F126,K126)&lt;&gt;0,"JEN NÁSOBKY 6 KS!",ROUND(F126*E126,2)))</f>
        <v/>
      </c>
      <c r="H126" t="inlineStr">
        <is>
          <t>DOPLNIT</t>
        </is>
      </c>
      <c r="I126" t="n">
        <v>0.1</v>
      </c>
      <c r="J126" t="n">
        <v>21</v>
      </c>
      <c r="K126" t="n">
        <v>1</v>
      </c>
    </row>
    <row r="127">
      <c r="A127" s="6" t="inlineStr"/>
      <c r="B127" s="6" t="inlineStr">
        <is>
          <t>obal papírový 2x 0,75l</t>
        </is>
      </c>
      <c r="C127" s="6" t="inlineStr"/>
      <c r="D127" s="6" t="inlineStr"/>
      <c r="E127" s="11" t="n">
        <v>19.83</v>
      </c>
      <c r="F127" s="12" t="n"/>
      <c r="G127" s="13">
        <f>IF(F127="",0,IF(MOD(F127,K127)&lt;&gt;0,"JEN NÁSOBKY 6 KS!",ROUND(F127*E127,2)))</f>
        <v/>
      </c>
      <c r="H127" t="inlineStr">
        <is>
          <t>DOPLNIT</t>
        </is>
      </c>
      <c r="I127" t="n">
        <v>0.15</v>
      </c>
      <c r="J127" t="n">
        <v>21</v>
      </c>
      <c r="K127" t="n">
        <v>1</v>
      </c>
    </row>
    <row r="128">
      <c r="A128" s="6" t="inlineStr"/>
      <c r="B128" s="6" t="inlineStr">
        <is>
          <t>krabička papírová na likérové víno 0,5 l</t>
        </is>
      </c>
      <c r="C128" s="6" t="inlineStr"/>
      <c r="D128" s="6" t="inlineStr"/>
      <c r="E128" s="11" t="n">
        <v>27.27</v>
      </c>
      <c r="F128" s="12" t="n"/>
      <c r="G128" s="13">
        <f>IF(F128="",0,IF(MOD(F128,K128)&lt;&gt;0,"JEN NÁSOBKY 6 KS!",ROUND(F128*E128,2)))</f>
        <v/>
      </c>
      <c r="H128" t="inlineStr">
        <is>
          <t>DOPLNIT</t>
        </is>
      </c>
      <c r="I128" t="n">
        <v>0.1</v>
      </c>
      <c r="J128" t="n">
        <v>21</v>
      </c>
      <c r="K128" t="n">
        <v>1</v>
      </c>
    </row>
    <row r="129">
      <c r="A129" s="6" t="inlineStr"/>
      <c r="B129" s="6" t="inlineStr">
        <is>
          <t>krabička papírová úzká na víno 0,5 l</t>
        </is>
      </c>
      <c r="C129" s="6" t="inlineStr"/>
      <c r="D129" s="6" t="inlineStr"/>
      <c r="E129" s="11" t="n">
        <v>27.27</v>
      </c>
      <c r="F129" s="12" t="n"/>
      <c r="G129" s="13">
        <f>IF(F129="",0,IF(MOD(F129,K129)&lt;&gt;0,"JEN NÁSOBKY 6 KS!",ROUND(F129*E129,2)))</f>
        <v/>
      </c>
      <c r="H129" t="inlineStr">
        <is>
          <t>DOPLNIT</t>
        </is>
      </c>
      <c r="I129" t="n">
        <v>0.1</v>
      </c>
      <c r="J129" t="n">
        <v>21</v>
      </c>
      <c r="K129" t="n">
        <v>1</v>
      </c>
    </row>
    <row r="130">
      <c r="A130" s="6" t="inlineStr"/>
      <c r="B130" s="6" t="inlineStr">
        <is>
          <t>Kazeta bordó (obsah.skleničku a vývrtku)</t>
        </is>
      </c>
      <c r="C130" s="6" t="inlineStr"/>
      <c r="D130" s="6" t="inlineStr"/>
      <c r="E130" s="11" t="n">
        <v>239.59</v>
      </c>
      <c r="F130" s="12" t="n"/>
      <c r="G130" s="13">
        <f>IF(F130="",0,IF(MOD(F130,K130)&lt;&gt;0,"JEN NÁSOBKY 6 KS!",ROUND(F130*E130,2)))</f>
        <v/>
      </c>
      <c r="H130" t="inlineStr">
        <is>
          <t>DOPLNIT</t>
        </is>
      </c>
      <c r="I130" t="n">
        <v>0.8</v>
      </c>
      <c r="J130" t="n">
        <v>21</v>
      </c>
      <c r="K130" t="n">
        <v>1</v>
      </c>
    </row>
    <row r="131">
      <c r="A131" s="6" t="inlineStr"/>
      <c r="B131" s="6" t="inlineStr">
        <is>
          <t>Kazeta bordó (obsah.2xsklenička na sekt)</t>
        </is>
      </c>
      <c r="C131" s="6" t="inlineStr"/>
      <c r="D131" s="6" t="inlineStr"/>
      <c r="E131" s="11" t="n">
        <v>194.18</v>
      </c>
      <c r="F131" s="12" t="n"/>
      <c r="G131" s="13">
        <f>IF(F131="",0,IF(MOD(F131,K131)&lt;&gt;0,"JEN NÁSOBKY 6 KS!",ROUND(F131*E131,2)))</f>
        <v/>
      </c>
      <c r="H131" t="inlineStr">
        <is>
          <t>DOPLNIT</t>
        </is>
      </c>
      <c r="I131" t="n">
        <v>0.8</v>
      </c>
      <c r="J131" t="n">
        <v>21</v>
      </c>
      <c r="K131" t="n">
        <v>1</v>
      </c>
    </row>
    <row r="132">
      <c r="A132" s="6" t="inlineStr"/>
      <c r="B132" s="6" t="inlineStr">
        <is>
          <t>KNIHA - dárková červená krabička otevírací - CH.C.A + SR</t>
        </is>
      </c>
      <c r="C132" s="6" t="inlineStr"/>
      <c r="D132" s="6" t="inlineStr"/>
      <c r="E132" s="11" t="n">
        <v>256.2</v>
      </c>
      <c r="F132" s="12" t="n"/>
      <c r="G132" s="13">
        <f>IF(F132="",0,IF(MOD(F132,K132)&lt;&gt;0,"JEN NÁSOBKY 6 KS!",ROUND(F132*E132,2)))</f>
        <v/>
      </c>
      <c r="H132" t="inlineStr">
        <is>
          <t>DOPLNIT</t>
        </is>
      </c>
      <c r="I132" t="n">
        <v>0.9</v>
      </c>
      <c r="J132" t="n">
        <v>21</v>
      </c>
      <c r="K132" t="n">
        <v>1</v>
      </c>
    </row>
    <row r="133">
      <c r="A133" s="6" t="inlineStr"/>
      <c r="B133" s="6" t="inlineStr">
        <is>
          <t>KNIHA - dárková červená krabička otevírací - sekt</t>
        </is>
      </c>
      <c r="C133" s="6" t="inlineStr"/>
      <c r="D133" s="6" t="inlineStr"/>
      <c r="E133" s="11" t="n">
        <v>260.33</v>
      </c>
      <c r="F133" s="12" t="n"/>
      <c r="G133" s="13">
        <f>IF(F133="",0,IF(MOD(F133,K133)&lt;&gt;0,"JEN NÁSOBKY 6 KS!",ROUND(F133*E133,2)))</f>
        <v/>
      </c>
      <c r="H133" t="inlineStr">
        <is>
          <t>DOPLNIT</t>
        </is>
      </c>
      <c r="I133" t="n">
        <v>0.9</v>
      </c>
      <c r="J133" t="n">
        <v>21</v>
      </c>
      <c r="K133" t="n">
        <v>1</v>
      </c>
    </row>
    <row r="134">
      <c r="A134" s="6" t="inlineStr"/>
      <c r="B134" s="6" t="inlineStr">
        <is>
          <t>papírový obal na sekt</t>
        </is>
      </c>
      <c r="C134" s="6" t="inlineStr"/>
      <c r="D134" s="6" t="inlineStr"/>
      <c r="E134" s="11" t="n">
        <v>27.27</v>
      </c>
      <c r="F134" s="12" t="n"/>
      <c r="G134" s="13">
        <f>IF(F134="",0,IF(MOD(F134,K134)&lt;&gt;0,"JEN NÁSOBKY 6 KS!",ROUND(F134*E134,2)))</f>
        <v/>
      </c>
      <c r="H134" t="inlineStr">
        <is>
          <t>DOPLNIT</t>
        </is>
      </c>
      <c r="I134" t="n">
        <v>0.1</v>
      </c>
      <c r="J134" t="n">
        <v>21</v>
      </c>
      <c r="K134" t="n">
        <v>1</v>
      </c>
    </row>
    <row r="135">
      <c r="A135" s="6" t="inlineStr"/>
      <c r="B135" s="6" t="inlineStr">
        <is>
          <t>papírový obal na starou révu - zdarma k vínu</t>
        </is>
      </c>
      <c r="C135" s="6" t="inlineStr"/>
      <c r="D135" s="6" t="inlineStr"/>
      <c r="E135" s="11" t="n">
        <v>0</v>
      </c>
      <c r="F135" s="12" t="n"/>
      <c r="G135" s="13">
        <f>IF(F135="",0,IF(MOD(F135,K135)&lt;&gt;0,"JEN NÁSOBKY 6 KS!",ROUND(F135*E135,2)))</f>
        <v/>
      </c>
      <c r="H135" t="inlineStr">
        <is>
          <t>DOPLNIT</t>
        </is>
      </c>
      <c r="I135" t="n">
        <v>0.1</v>
      </c>
      <c r="J135" t="n">
        <v>21</v>
      </c>
      <c r="K135" t="n">
        <v>1</v>
      </c>
    </row>
    <row r="136">
      <c r="A136" s="6" t="inlineStr"/>
      <c r="B136" s="6" t="inlineStr">
        <is>
          <t>skleničky na víno 350ml s logem ŠSV</t>
        </is>
      </c>
      <c r="C136" s="6" t="inlineStr"/>
      <c r="D136" s="6" t="inlineStr"/>
      <c r="E136" s="11" t="n">
        <v>49.59</v>
      </c>
      <c r="F136" s="12" t="n"/>
      <c r="G136" s="13">
        <f>IF(F136="",0,IF(MOD(F136,K136)&lt;&gt;0,"JEN NÁSOBKY 6 KS!",ROUND(F136*E136,2)))</f>
        <v/>
      </c>
      <c r="H136" t="inlineStr">
        <is>
          <t>DOPLNIT</t>
        </is>
      </c>
      <c r="I136" t="n">
        <v>0.35</v>
      </c>
      <c r="J136" t="n">
        <v>21</v>
      </c>
      <c r="K136" t="n">
        <v>1</v>
      </c>
    </row>
    <row r="137">
      <c r="A137" s="6" t="inlineStr"/>
      <c r="B137" s="6" t="inlineStr">
        <is>
          <t>skleničky na sekt 220ml s logem ŠSV</t>
        </is>
      </c>
      <c r="C137" s="6" t="inlineStr"/>
      <c r="D137" s="6" t="inlineStr"/>
      <c r="E137" s="11" t="n">
        <v>49.59</v>
      </c>
      <c r="F137" s="12" t="n"/>
      <c r="G137" s="13">
        <f>IF(F137="",0,IF(MOD(F137,K137)&lt;&gt;0,"JEN NÁSOBKY 6 KS!",ROUND(F137*E137,2)))</f>
        <v/>
      </c>
      <c r="H137" t="inlineStr">
        <is>
          <t>DOPLNIT</t>
        </is>
      </c>
      <c r="I137" t="n">
        <v>0.35</v>
      </c>
      <c r="J137" t="n">
        <v>21</v>
      </c>
      <c r="K137" t="n">
        <v>1</v>
      </c>
    </row>
    <row r="138">
      <c r="A138" s="6" t="inlineStr"/>
      <c r="B138" s="6" t="inlineStr">
        <is>
          <t>skleničky na víno 450ml DORA s logem ŠSV (na červené víno)</t>
        </is>
      </c>
      <c r="C138" s="6" t="inlineStr"/>
      <c r="D138" s="6" t="inlineStr"/>
      <c r="E138" s="11" t="n">
        <v>49.59</v>
      </c>
      <c r="F138" s="12" t="n"/>
      <c r="G138" s="13">
        <f>IF(F138="",0,IF(MOD(F138,K138)&lt;&gt;0,"JEN NÁSOBKY 6 KS!",ROUND(F138*E138,2)))</f>
        <v/>
      </c>
      <c r="H138" t="inlineStr">
        <is>
          <t>DOPLNIT</t>
        </is>
      </c>
      <c r="I138" t="n">
        <v>0.35</v>
      </c>
      <c r="J138" t="n">
        <v>21</v>
      </c>
      <c r="K138" t="n">
        <v>1</v>
      </c>
    </row>
    <row r="140">
      <c r="A140" s="14" t="inlineStr">
        <is>
          <t>REKAPITULACE OBJEDNÁVKY</t>
        </is>
      </c>
      <c r="E140" s="15" t="inlineStr">
        <is>
          <t>Zboží celkem bez DPH</t>
        </is>
      </c>
      <c r="F140" s="16" t="n"/>
      <c r="G140" s="17">
        <f>SUM(G16:G138)</f>
        <v/>
      </c>
    </row>
    <row r="141">
      <c r="E141" s="15" t="inlineStr">
        <is>
          <t>Celkový počet kusů</t>
        </is>
      </c>
      <c r="F141" s="16" t="n"/>
      <c r="G141" s="18">
        <f>SUM(F16:F138)</f>
        <v/>
      </c>
    </row>
    <row r="142">
      <c r="E142" s="15" t="inlineStr">
        <is>
          <t>Celková váha objednávky (kg)</t>
        </is>
      </c>
      <c r="F142" s="16" t="n"/>
      <c r="G142" s="19">
        <f>ROUND(SUMPRODUCT(F16:F138,I16:I138),1)</f>
        <v/>
      </c>
    </row>
    <row r="143">
      <c r="E143" s="15" t="inlineStr">
        <is>
          <t>Řádky s chybně zadaným počtem ks</t>
        </is>
      </c>
      <c r="F143" s="16" t="n"/>
      <c r="G143" s="20">
        <f>COUNTIF(G16:G138,"JEN NÁSOBKY 6 KS!")</f>
        <v/>
      </c>
    </row>
    <row r="144">
      <c r="E144" s="15" t="inlineStr">
        <is>
          <t>Do dopravy ZDARMA zbývá doobjednat</t>
        </is>
      </c>
      <c r="F144" s="16" t="n"/>
      <c r="G144" s="17">
        <f>MAX(0,8000-G140)</f>
        <v/>
      </c>
    </row>
    <row r="145">
      <c r="E145" s="15" t="inlineStr">
        <is>
          <t>Doprava bez DPH (dle váhy)</t>
        </is>
      </c>
      <c r="F145" s="16" t="n"/>
      <c r="G145" s="17">
        <f>IF(G140&gt;=8000,0,IF(G142=0,0,VLOOKUP(G142,Doprava!$A$3:$B$8,2,TRUE)))</f>
        <v/>
      </c>
    </row>
    <row r="146">
      <c r="E146" s="15" t="inlineStr">
        <is>
          <t>Celkem bez DPH včetně dopravy</t>
        </is>
      </c>
      <c r="F146" s="16" t="n"/>
      <c r="G146" s="17">
        <f>G140+G145</f>
        <v/>
      </c>
    </row>
    <row r="147">
      <c r="E147" s="15" t="inlineStr">
        <is>
          <t>DPH celkem</t>
        </is>
      </c>
      <c r="F147" s="16" t="n"/>
      <c r="G147" s="17">
        <f>ROUND(SUMPRODUCT(F16:F138,E16:E138,J16:J138)/100+G145*0.21,2)</f>
        <v/>
      </c>
    </row>
    <row r="148">
      <c r="E148" s="21" t="inlineStr">
        <is>
          <t>CELKEM K ÚHRADĚ s DPH</t>
        </is>
      </c>
      <c r="F148" s="16" t="n"/>
      <c r="G148" s="22">
        <f>IF(G143&gt;0,"OPRAVTE ČERVENÉ ŘÁDKY",G146+G147)</f>
        <v/>
      </c>
    </row>
    <row r="150">
      <c r="A150" s="2" t="inlineStr">
        <is>
          <t>Doprava zdarma při objednávce zboží nad 8 000 Kč bez DPH. Dopravné je počítáno z celkové váhy objednávky podle ceníku dopravy e-shopu.</t>
        </is>
      </c>
    </row>
  </sheetData>
  <sheetProtection selectLockedCells="0" selectUnlockedCells="0" sheet="1" objects="0" insertRows="1" insertHyperlinks="1" autoFilter="1" scenarios="0" formatColumns="0" deleteColumns="1" insertColumns="1" pivotTables="1" deleteRows="1" formatCells="1" formatRows="0" sort="1"/>
  <mergeCells count="34">
    <mergeCell ref="E145:F145"/>
    <mergeCell ref="A150:G150"/>
    <mergeCell ref="F10:G10"/>
    <mergeCell ref="A140:D140"/>
    <mergeCell ref="E142:F142"/>
    <mergeCell ref="F6:G6"/>
    <mergeCell ref="A29:G29"/>
    <mergeCell ref="A52:G52"/>
    <mergeCell ref="E141:F141"/>
    <mergeCell ref="F7:G7"/>
    <mergeCell ref="E140:F140"/>
    <mergeCell ref="E147:F147"/>
    <mergeCell ref="E143:F143"/>
    <mergeCell ref="F5:G5"/>
    <mergeCell ref="A15:G15"/>
    <mergeCell ref="A60:G60"/>
    <mergeCell ref="A98:G98"/>
    <mergeCell ref="A107:G107"/>
    <mergeCell ref="F8:G8"/>
    <mergeCell ref="E148:F148"/>
    <mergeCell ref="A1:G1"/>
    <mergeCell ref="A70:G70"/>
    <mergeCell ref="F9:G9"/>
    <mergeCell ref="A46:G46"/>
    <mergeCell ref="E144:F144"/>
    <mergeCell ref="A66:G66"/>
    <mergeCell ref="A89:G89"/>
    <mergeCell ref="A120:G120"/>
    <mergeCell ref="A12:G12"/>
    <mergeCell ref="A2:G2"/>
    <mergeCell ref="A86:G86"/>
    <mergeCell ref="E146:F146"/>
    <mergeCell ref="A113:G113"/>
    <mergeCell ref="A42:G42"/>
  </mergeCells>
  <conditionalFormatting sqref="F16:G138">
    <cfRule type="expression" priority="1" dxfId="0">
      <formula>AND($F16&lt;&gt;"",MOD($F16,$K16)&lt;&gt;0)</formula>
    </cfRule>
  </conditionalFormatting>
  <conditionalFormatting sqref="E143:G143">
    <cfRule type="expression" priority="2" dxfId="0">
      <formula>$G143&gt;0</formula>
    </cfRule>
  </conditionalFormatting>
  <dataValidations count="3">
    <dataValidation sqref="B9" showDropDown="0" showInputMessage="1" showErrorMessage="0" allowBlank="1" prompt="Vyberte formu úhrady" type="list">
      <formula1>"Bankovním převodem (faktura),Hotově při závozu"</formula1>
    </dataValidation>
    <dataValidation sqref="F16 F17 F18 F19 F20 F21 F22 F23 F24 F25 F26 F27 F28 F30 F31 F32 F33 F34 F35 F36 F37 F38 F39 F40 F41 F43 F44 F45 F47 F48 F49 F50 F51 F53 F54 F55 F56 F57 F58 F59 F61 F62 F63 F64 F65 F67 F68 F69 F71 F72 F73 F74 F75 F76 F77 F78 F79 F80 F81 F82 F83 F84 F85 F87 F88 F90 F91 F92 F93 F94 F95 F96 F97" showDropDown="0" showInputMessage="0" showErrorMessage="1" allowBlank="1" errorTitle="Pouze celé kartony" error="Toto zboží se objednává pouze po celých kartonech po 6 lahvích — zadejte 6, 12, 18, 24 …" type="custom">
      <formula1>=MOD(F16,6)=0</formula1>
    </dataValidation>
    <dataValidation sqref="F99 F100 F101 F102 F103 F104 F105 F106 F108 F109 F110 F111 F112 F114 F115 F116 F117 F118 F119 F121 F122 F123 F124 F125 F126 F127 F128 F129 F130 F131 F132 F133 F134 F135 F136 F137 F138" showDropDown="0" showInputMessage="0" showErrorMessage="1" allowBlank="1" errorTitle="Neplatný počet" error="Zadejte celé kladné číslo." type="whole" operator="greaterThanOrEqual">
      <formula1>1</formula1>
    </dataValidation>
  </dataValidations>
  <pageMargins left="0.75" right="0.75" top="1" bottom="1" header="0.5" footer="0.5"/>
  <pageSetup fitToHeight="0" fitToWidth="1"/>
</worksheet>
</file>

<file path=xl/worksheets/sheet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14" customWidth="1" min="1" max="1"/>
    <col width="22" customWidth="1" min="2" max="2"/>
  </cols>
  <sheetData>
    <row r="1">
      <c r="A1" s="23" t="inlineStr">
        <is>
          <t>ORIENTAČNÍ CENÍK – před nasazením doplnit přesná váhová pásma a ceny z e-shopu!</t>
        </is>
      </c>
    </row>
    <row r="2">
      <c r="A2" s="24" t="inlineStr">
        <is>
          <t>Váha od (kg)</t>
        </is>
      </c>
      <c r="B2" s="24" t="inlineStr">
        <is>
          <t>Cena dopravy bez DPH</t>
        </is>
      </c>
    </row>
    <row r="3">
      <c r="A3" t="n">
        <v>0</v>
      </c>
      <c r="B3" t="n">
        <v>120</v>
      </c>
    </row>
    <row r="4">
      <c r="A4" t="n">
        <v>5</v>
      </c>
      <c r="B4" t="n">
        <v>150</v>
      </c>
    </row>
    <row r="5">
      <c r="A5" t="n">
        <v>10</v>
      </c>
      <c r="B5" t="n">
        <v>190</v>
      </c>
    </row>
    <row r="6">
      <c r="A6" t="n">
        <v>20</v>
      </c>
      <c r="B6" t="n">
        <v>250</v>
      </c>
    </row>
    <row r="7">
      <c r="A7" t="n">
        <v>30</v>
      </c>
      <c r="B7" t="n">
        <v>330</v>
      </c>
    </row>
    <row r="8">
      <c r="A8" t="n">
        <v>50</v>
      </c>
      <c r="B8" t="n">
        <v>450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35"/>
  <sheetViews>
    <sheetView workbookViewId="0">
      <selection activeCell="A1" sqref="A1"/>
    </sheetView>
  </sheetViews>
  <sheetFormatPr baseColWidth="8" defaultRowHeight="15"/>
  <sheetData>
    <row r="1">
      <c r="A1" t="inlineStr">
        <is>
          <t>KLIC</t>
        </is>
      </c>
      <c r="B1" t="inlineStr">
        <is>
          <t>HODNOTA</t>
        </is>
      </c>
    </row>
    <row r="2">
      <c r="A2" t="inlineStr">
        <is>
          <t>VERSION</t>
        </is>
      </c>
      <c r="B2">
        <f>"2026-08-18"</f>
        <v/>
      </c>
    </row>
    <row r="3">
      <c r="A3" t="inlineStr">
        <is>
          <t>ZFP_CISLO</t>
        </is>
      </c>
      <c r="B3">
        <f>Objednávka!B5</f>
        <v/>
      </c>
    </row>
    <row r="4">
      <c r="A4" t="inlineStr">
        <is>
          <t>PORADCE_JMENO</t>
        </is>
      </c>
      <c r="B4">
        <f>Objednávka!B6</f>
        <v/>
      </c>
    </row>
    <row r="5">
      <c r="A5" t="inlineStr">
        <is>
          <t>TELEFON</t>
        </is>
      </c>
      <c r="B5">
        <f>Objednávka!B7</f>
        <v/>
      </c>
    </row>
    <row r="6">
      <c r="A6" t="inlineStr">
        <is>
          <t>EMAIL</t>
        </is>
      </c>
      <c r="B6">
        <f>Objednávka!B8</f>
        <v/>
      </c>
    </row>
    <row r="7">
      <c r="A7" t="inlineStr">
        <is>
          <t>UHRADA</t>
        </is>
      </c>
      <c r="B7">
        <f>Objednávka!B9</f>
        <v/>
      </c>
    </row>
    <row r="8">
      <c r="A8" t="inlineStr">
        <is>
          <t>DATUM_OBJEDNAVKY</t>
        </is>
      </c>
      <c r="B8">
        <f>Objednávka!B10</f>
        <v/>
      </c>
    </row>
    <row r="9">
      <c r="A9" t="inlineStr">
        <is>
          <t>FAKT_NAZEV</t>
        </is>
      </c>
      <c r="B9">
        <f>Objednávka!D5</f>
        <v/>
      </c>
    </row>
    <row r="10">
      <c r="A10" t="inlineStr">
        <is>
          <t>FAKT_ULICE</t>
        </is>
      </c>
      <c r="B10">
        <f>Objednávka!D6</f>
        <v/>
      </c>
    </row>
    <row r="11">
      <c r="A11" t="inlineStr">
        <is>
          <t>FAKT_MESTO</t>
        </is>
      </c>
      <c r="B11">
        <f>Objednávka!D7</f>
        <v/>
      </c>
    </row>
    <row r="12">
      <c r="A12" t="inlineStr">
        <is>
          <t>FAKT_PSC</t>
        </is>
      </c>
      <c r="B12">
        <f>Objednávka!D8</f>
        <v/>
      </c>
    </row>
    <row r="13">
      <c r="A13" t="inlineStr">
        <is>
          <t>ICO</t>
        </is>
      </c>
      <c r="B13">
        <f>Objednávka!D9</f>
        <v/>
      </c>
    </row>
    <row r="14">
      <c r="A14" t="inlineStr">
        <is>
          <t>DIC</t>
        </is>
      </c>
      <c r="B14">
        <f>Objednávka!D10</f>
        <v/>
      </c>
    </row>
    <row r="15">
      <c r="A15" t="inlineStr">
        <is>
          <t>ZAVOZ_NAZEV</t>
        </is>
      </c>
      <c r="B15">
        <f>Objednávka!F5</f>
        <v/>
      </c>
    </row>
    <row r="16">
      <c r="A16" t="inlineStr">
        <is>
          <t>ZAVOZ_ULICE</t>
        </is>
      </c>
      <c r="B16">
        <f>Objednávka!F6</f>
        <v/>
      </c>
    </row>
    <row r="17">
      <c r="A17" t="inlineStr">
        <is>
          <t>ZAVOZ_MESTO</t>
        </is>
      </c>
      <c r="B17">
        <f>Objednávka!F7</f>
        <v/>
      </c>
    </row>
    <row r="18">
      <c r="A18" t="inlineStr">
        <is>
          <t>ZAVOZ_PSC</t>
        </is>
      </c>
      <c r="B18">
        <f>Objednávka!F8</f>
        <v/>
      </c>
    </row>
    <row r="19">
      <c r="A19" t="inlineStr">
        <is>
          <t>ZAVOZ_KONTAKT</t>
        </is>
      </c>
      <c r="B19">
        <f>Objednávka!F9</f>
        <v/>
      </c>
    </row>
    <row r="20">
      <c r="A20" t="inlineStr">
        <is>
          <t>POZNAMKA</t>
        </is>
      </c>
      <c r="B20">
        <f>Objednávka!F10</f>
        <v/>
      </c>
    </row>
    <row r="21">
      <c r="A21" t="inlineStr">
        <is>
          <t>CELKEM_BEZ_DPH</t>
        </is>
      </c>
      <c r="B21">
        <f>'Objednávka'!G140</f>
        <v/>
      </c>
    </row>
    <row r="22">
      <c r="A22" t="inlineStr">
        <is>
          <t>VAHA_KG</t>
        </is>
      </c>
      <c r="B22">
        <f>'Objednávka'!G142</f>
        <v/>
      </c>
    </row>
    <row r="23">
      <c r="A23" t="inlineStr">
        <is>
          <t>DOPRAVA_BEZ_DPH</t>
        </is>
      </c>
      <c r="B23">
        <f>'Objednávka'!G145</f>
        <v/>
      </c>
    </row>
    <row r="25">
      <c r="A25" s="24" t="inlineStr">
        <is>
          <t>POHODA_KOD</t>
        </is>
      </c>
      <c r="B25" s="24" t="inlineStr">
        <is>
          <t>SARZE</t>
        </is>
      </c>
      <c r="C25" s="24" t="inlineStr">
        <is>
          <t>NAZEV</t>
        </is>
      </c>
      <c r="D25" s="24" t="inlineStr">
        <is>
          <t>KS</t>
        </is>
      </c>
      <c r="E25" s="24" t="inlineStr">
        <is>
          <t>CENA_BEZ_DPH</t>
        </is>
      </c>
      <c r="F25" s="24" t="inlineStr">
        <is>
          <t>DPH_PROC</t>
        </is>
      </c>
      <c r="G25" s="24" t="inlineStr">
        <is>
          <t>VAHA_KS</t>
        </is>
      </c>
    </row>
    <row r="26">
      <c r="A26">
        <f>'Objednávka'!H16</f>
        <v/>
      </c>
      <c r="B26">
        <f>'Objednávka'!A16</f>
        <v/>
      </c>
      <c r="C26">
        <f>'Objednávka'!B16</f>
        <v/>
      </c>
      <c r="D26">
        <f>IF('Objednávka'!F16="",0,'Objednávka'!F16)</f>
        <v/>
      </c>
      <c r="E26">
        <f>'Objednávka'!E16</f>
        <v/>
      </c>
      <c r="F26">
        <f>'Objednávka'!J16</f>
        <v/>
      </c>
      <c r="G26">
        <f>'Objednávka'!I16</f>
        <v/>
      </c>
    </row>
    <row r="27">
      <c r="A27">
        <f>'Objednávka'!H17</f>
        <v/>
      </c>
      <c r="B27">
        <f>'Objednávka'!A17</f>
        <v/>
      </c>
      <c r="C27">
        <f>'Objednávka'!B17</f>
        <v/>
      </c>
      <c r="D27">
        <f>IF('Objednávka'!F17="",0,'Objednávka'!F17)</f>
        <v/>
      </c>
      <c r="E27">
        <f>'Objednávka'!E17</f>
        <v/>
      </c>
      <c r="F27">
        <f>'Objednávka'!J17</f>
        <v/>
      </c>
      <c r="G27">
        <f>'Objednávka'!I17</f>
        <v/>
      </c>
    </row>
    <row r="28">
      <c r="A28">
        <f>'Objednávka'!H18</f>
        <v/>
      </c>
      <c r="B28">
        <f>'Objednávka'!A18</f>
        <v/>
      </c>
      <c r="C28">
        <f>'Objednávka'!B18</f>
        <v/>
      </c>
      <c r="D28">
        <f>IF('Objednávka'!F18="",0,'Objednávka'!F18)</f>
        <v/>
      </c>
      <c r="E28">
        <f>'Objednávka'!E18</f>
        <v/>
      </c>
      <c r="F28">
        <f>'Objednávka'!J18</f>
        <v/>
      </c>
      <c r="G28">
        <f>'Objednávka'!I18</f>
        <v/>
      </c>
    </row>
    <row r="29">
      <c r="A29">
        <f>'Objednávka'!H19</f>
        <v/>
      </c>
      <c r="B29">
        <f>'Objednávka'!A19</f>
        <v/>
      </c>
      <c r="C29">
        <f>'Objednávka'!B19</f>
        <v/>
      </c>
      <c r="D29">
        <f>IF('Objednávka'!F19="",0,'Objednávka'!F19)</f>
        <v/>
      </c>
      <c r="E29">
        <f>'Objednávka'!E19</f>
        <v/>
      </c>
      <c r="F29">
        <f>'Objednávka'!J19</f>
        <v/>
      </c>
      <c r="G29">
        <f>'Objednávka'!I19</f>
        <v/>
      </c>
    </row>
    <row r="30">
      <c r="A30">
        <f>'Objednávka'!H20</f>
        <v/>
      </c>
      <c r="B30">
        <f>'Objednávka'!A20</f>
        <v/>
      </c>
      <c r="C30">
        <f>'Objednávka'!B20</f>
        <v/>
      </c>
      <c r="D30">
        <f>IF('Objednávka'!F20="",0,'Objednávka'!F20)</f>
        <v/>
      </c>
      <c r="E30">
        <f>'Objednávka'!E20</f>
        <v/>
      </c>
      <c r="F30">
        <f>'Objednávka'!J20</f>
        <v/>
      </c>
      <c r="G30">
        <f>'Objednávka'!I20</f>
        <v/>
      </c>
    </row>
    <row r="31">
      <c r="A31">
        <f>'Objednávka'!H21</f>
        <v/>
      </c>
      <c r="B31">
        <f>'Objednávka'!A21</f>
        <v/>
      </c>
      <c r="C31">
        <f>'Objednávka'!B21</f>
        <v/>
      </c>
      <c r="D31">
        <f>IF('Objednávka'!F21="",0,'Objednávka'!F21)</f>
        <v/>
      </c>
      <c r="E31">
        <f>'Objednávka'!E21</f>
        <v/>
      </c>
      <c r="F31">
        <f>'Objednávka'!J21</f>
        <v/>
      </c>
      <c r="G31">
        <f>'Objednávka'!I21</f>
        <v/>
      </c>
    </row>
    <row r="32">
      <c r="A32">
        <f>'Objednávka'!H22</f>
        <v/>
      </c>
      <c r="B32">
        <f>'Objednávka'!A22</f>
        <v/>
      </c>
      <c r="C32">
        <f>'Objednávka'!B22</f>
        <v/>
      </c>
      <c r="D32">
        <f>IF('Objednávka'!F22="",0,'Objednávka'!F22)</f>
        <v/>
      </c>
      <c r="E32">
        <f>'Objednávka'!E22</f>
        <v/>
      </c>
      <c r="F32">
        <f>'Objednávka'!J22</f>
        <v/>
      </c>
      <c r="G32">
        <f>'Objednávka'!I22</f>
        <v/>
      </c>
    </row>
    <row r="33">
      <c r="A33">
        <f>'Objednávka'!H23</f>
        <v/>
      </c>
      <c r="B33">
        <f>'Objednávka'!A23</f>
        <v/>
      </c>
      <c r="C33">
        <f>'Objednávka'!B23</f>
        <v/>
      </c>
      <c r="D33">
        <f>IF('Objednávka'!F23="",0,'Objednávka'!F23)</f>
        <v/>
      </c>
      <c r="E33">
        <f>'Objednávka'!E23</f>
        <v/>
      </c>
      <c r="F33">
        <f>'Objednávka'!J23</f>
        <v/>
      </c>
      <c r="G33">
        <f>'Objednávka'!I23</f>
        <v/>
      </c>
    </row>
    <row r="34">
      <c r="A34">
        <f>'Objednávka'!H24</f>
        <v/>
      </c>
      <c r="B34">
        <f>'Objednávka'!A24</f>
        <v/>
      </c>
      <c r="C34">
        <f>'Objednávka'!B24</f>
        <v/>
      </c>
      <c r="D34">
        <f>IF('Objednávka'!F24="",0,'Objednávka'!F24)</f>
        <v/>
      </c>
      <c r="E34">
        <f>'Objednávka'!E24</f>
        <v/>
      </c>
      <c r="F34">
        <f>'Objednávka'!J24</f>
        <v/>
      </c>
      <c r="G34">
        <f>'Objednávka'!I24</f>
        <v/>
      </c>
    </row>
    <row r="35">
      <c r="A35">
        <f>'Objednávka'!H25</f>
        <v/>
      </c>
      <c r="B35">
        <f>'Objednávka'!A25</f>
        <v/>
      </c>
      <c r="C35">
        <f>'Objednávka'!B25</f>
        <v/>
      </c>
      <c r="D35">
        <f>IF('Objednávka'!F25="",0,'Objednávka'!F25)</f>
        <v/>
      </c>
      <c r="E35">
        <f>'Objednávka'!E25</f>
        <v/>
      </c>
      <c r="F35">
        <f>'Objednávka'!J25</f>
        <v/>
      </c>
      <c r="G35">
        <f>'Objednávka'!I25</f>
        <v/>
      </c>
    </row>
    <row r="36">
      <c r="A36">
        <f>'Objednávka'!H26</f>
        <v/>
      </c>
      <c r="B36">
        <f>'Objednávka'!A26</f>
        <v/>
      </c>
      <c r="C36">
        <f>'Objednávka'!B26</f>
        <v/>
      </c>
      <c r="D36">
        <f>IF('Objednávka'!F26="",0,'Objednávka'!F26)</f>
        <v/>
      </c>
      <c r="E36">
        <f>'Objednávka'!E26</f>
        <v/>
      </c>
      <c r="F36">
        <f>'Objednávka'!J26</f>
        <v/>
      </c>
      <c r="G36">
        <f>'Objednávka'!I26</f>
        <v/>
      </c>
    </row>
    <row r="37">
      <c r="A37">
        <f>'Objednávka'!H27</f>
        <v/>
      </c>
      <c r="B37">
        <f>'Objednávka'!A27</f>
        <v/>
      </c>
      <c r="C37">
        <f>'Objednávka'!B27</f>
        <v/>
      </c>
      <c r="D37">
        <f>IF('Objednávka'!F27="",0,'Objednávka'!F27)</f>
        <v/>
      </c>
      <c r="E37">
        <f>'Objednávka'!E27</f>
        <v/>
      </c>
      <c r="F37">
        <f>'Objednávka'!J27</f>
        <v/>
      </c>
      <c r="G37">
        <f>'Objednávka'!I27</f>
        <v/>
      </c>
    </row>
    <row r="38">
      <c r="A38">
        <f>'Objednávka'!H28</f>
        <v/>
      </c>
      <c r="B38">
        <f>'Objednávka'!A28</f>
        <v/>
      </c>
      <c r="C38">
        <f>'Objednávka'!B28</f>
        <v/>
      </c>
      <c r="D38">
        <f>IF('Objednávka'!F28="",0,'Objednávka'!F28)</f>
        <v/>
      </c>
      <c r="E38">
        <f>'Objednávka'!E28</f>
        <v/>
      </c>
      <c r="F38">
        <f>'Objednávka'!J28</f>
        <v/>
      </c>
      <c r="G38">
        <f>'Objednávka'!I28</f>
        <v/>
      </c>
    </row>
    <row r="39">
      <c r="A39">
        <f>'Objednávka'!H30</f>
        <v/>
      </c>
      <c r="B39">
        <f>'Objednávka'!A30</f>
        <v/>
      </c>
      <c r="C39">
        <f>'Objednávka'!B30</f>
        <v/>
      </c>
      <c r="D39">
        <f>IF('Objednávka'!F30="",0,'Objednávka'!F30)</f>
        <v/>
      </c>
      <c r="E39">
        <f>'Objednávka'!E30</f>
        <v/>
      </c>
      <c r="F39">
        <f>'Objednávka'!J30</f>
        <v/>
      </c>
      <c r="G39">
        <f>'Objednávka'!I30</f>
        <v/>
      </c>
    </row>
    <row r="40">
      <c r="A40">
        <f>'Objednávka'!H31</f>
        <v/>
      </c>
      <c r="B40">
        <f>'Objednávka'!A31</f>
        <v/>
      </c>
      <c r="C40">
        <f>'Objednávka'!B31</f>
        <v/>
      </c>
      <c r="D40">
        <f>IF('Objednávka'!F31="",0,'Objednávka'!F31)</f>
        <v/>
      </c>
      <c r="E40">
        <f>'Objednávka'!E31</f>
        <v/>
      </c>
      <c r="F40">
        <f>'Objednávka'!J31</f>
        <v/>
      </c>
      <c r="G40">
        <f>'Objednávka'!I31</f>
        <v/>
      </c>
    </row>
    <row r="41">
      <c r="A41">
        <f>'Objednávka'!H32</f>
        <v/>
      </c>
      <c r="B41">
        <f>'Objednávka'!A32</f>
        <v/>
      </c>
      <c r="C41">
        <f>'Objednávka'!B32</f>
        <v/>
      </c>
      <c r="D41">
        <f>IF('Objednávka'!F32="",0,'Objednávka'!F32)</f>
        <v/>
      </c>
      <c r="E41">
        <f>'Objednávka'!E32</f>
        <v/>
      </c>
      <c r="F41">
        <f>'Objednávka'!J32</f>
        <v/>
      </c>
      <c r="G41">
        <f>'Objednávka'!I32</f>
        <v/>
      </c>
    </row>
    <row r="42">
      <c r="A42">
        <f>'Objednávka'!H33</f>
        <v/>
      </c>
      <c r="B42">
        <f>'Objednávka'!A33</f>
        <v/>
      </c>
      <c r="C42">
        <f>'Objednávka'!B33</f>
        <v/>
      </c>
      <c r="D42">
        <f>IF('Objednávka'!F33="",0,'Objednávka'!F33)</f>
        <v/>
      </c>
      <c r="E42">
        <f>'Objednávka'!E33</f>
        <v/>
      </c>
      <c r="F42">
        <f>'Objednávka'!J33</f>
        <v/>
      </c>
      <c r="G42">
        <f>'Objednávka'!I33</f>
        <v/>
      </c>
    </row>
    <row r="43">
      <c r="A43">
        <f>'Objednávka'!H34</f>
        <v/>
      </c>
      <c r="B43">
        <f>'Objednávka'!A34</f>
        <v/>
      </c>
      <c r="C43">
        <f>'Objednávka'!B34</f>
        <v/>
      </c>
      <c r="D43">
        <f>IF('Objednávka'!F34="",0,'Objednávka'!F34)</f>
        <v/>
      </c>
      <c r="E43">
        <f>'Objednávka'!E34</f>
        <v/>
      </c>
      <c r="F43">
        <f>'Objednávka'!J34</f>
        <v/>
      </c>
      <c r="G43">
        <f>'Objednávka'!I34</f>
        <v/>
      </c>
    </row>
    <row r="44">
      <c r="A44">
        <f>'Objednávka'!H35</f>
        <v/>
      </c>
      <c r="B44">
        <f>'Objednávka'!A35</f>
        <v/>
      </c>
      <c r="C44">
        <f>'Objednávka'!B35</f>
        <v/>
      </c>
      <c r="D44">
        <f>IF('Objednávka'!F35="",0,'Objednávka'!F35)</f>
        <v/>
      </c>
      <c r="E44">
        <f>'Objednávka'!E35</f>
        <v/>
      </c>
      <c r="F44">
        <f>'Objednávka'!J35</f>
        <v/>
      </c>
      <c r="G44">
        <f>'Objednávka'!I35</f>
        <v/>
      </c>
    </row>
    <row r="45">
      <c r="A45">
        <f>'Objednávka'!H36</f>
        <v/>
      </c>
      <c r="B45">
        <f>'Objednávka'!A36</f>
        <v/>
      </c>
      <c r="C45">
        <f>'Objednávka'!B36</f>
        <v/>
      </c>
      <c r="D45">
        <f>IF('Objednávka'!F36="",0,'Objednávka'!F36)</f>
        <v/>
      </c>
      <c r="E45">
        <f>'Objednávka'!E36</f>
        <v/>
      </c>
      <c r="F45">
        <f>'Objednávka'!J36</f>
        <v/>
      </c>
      <c r="G45">
        <f>'Objednávka'!I36</f>
        <v/>
      </c>
    </row>
    <row r="46">
      <c r="A46">
        <f>'Objednávka'!H37</f>
        <v/>
      </c>
      <c r="B46">
        <f>'Objednávka'!A37</f>
        <v/>
      </c>
      <c r="C46">
        <f>'Objednávka'!B37</f>
        <v/>
      </c>
      <c r="D46">
        <f>IF('Objednávka'!F37="",0,'Objednávka'!F37)</f>
        <v/>
      </c>
      <c r="E46">
        <f>'Objednávka'!E37</f>
        <v/>
      </c>
      <c r="F46">
        <f>'Objednávka'!J37</f>
        <v/>
      </c>
      <c r="G46">
        <f>'Objednávka'!I37</f>
        <v/>
      </c>
    </row>
    <row r="47">
      <c r="A47">
        <f>'Objednávka'!H38</f>
        <v/>
      </c>
      <c r="B47">
        <f>'Objednávka'!A38</f>
        <v/>
      </c>
      <c r="C47">
        <f>'Objednávka'!B38</f>
        <v/>
      </c>
      <c r="D47">
        <f>IF('Objednávka'!F38="",0,'Objednávka'!F38)</f>
        <v/>
      </c>
      <c r="E47">
        <f>'Objednávka'!E38</f>
        <v/>
      </c>
      <c r="F47">
        <f>'Objednávka'!J38</f>
        <v/>
      </c>
      <c r="G47">
        <f>'Objednávka'!I38</f>
        <v/>
      </c>
    </row>
    <row r="48">
      <c r="A48">
        <f>'Objednávka'!H39</f>
        <v/>
      </c>
      <c r="B48">
        <f>'Objednávka'!A39</f>
        <v/>
      </c>
      <c r="C48">
        <f>'Objednávka'!B39</f>
        <v/>
      </c>
      <c r="D48">
        <f>IF('Objednávka'!F39="",0,'Objednávka'!F39)</f>
        <v/>
      </c>
      <c r="E48">
        <f>'Objednávka'!E39</f>
        <v/>
      </c>
      <c r="F48">
        <f>'Objednávka'!J39</f>
        <v/>
      </c>
      <c r="G48">
        <f>'Objednávka'!I39</f>
        <v/>
      </c>
    </row>
    <row r="49">
      <c r="A49">
        <f>'Objednávka'!H40</f>
        <v/>
      </c>
      <c r="B49">
        <f>'Objednávka'!A40</f>
        <v/>
      </c>
      <c r="C49">
        <f>'Objednávka'!B40</f>
        <v/>
      </c>
      <c r="D49">
        <f>IF('Objednávka'!F40="",0,'Objednávka'!F40)</f>
        <v/>
      </c>
      <c r="E49">
        <f>'Objednávka'!E40</f>
        <v/>
      </c>
      <c r="F49">
        <f>'Objednávka'!J40</f>
        <v/>
      </c>
      <c r="G49">
        <f>'Objednávka'!I40</f>
        <v/>
      </c>
    </row>
    <row r="50">
      <c r="A50">
        <f>'Objednávka'!H41</f>
        <v/>
      </c>
      <c r="B50">
        <f>'Objednávka'!A41</f>
        <v/>
      </c>
      <c r="C50">
        <f>'Objednávka'!B41</f>
        <v/>
      </c>
      <c r="D50">
        <f>IF('Objednávka'!F41="",0,'Objednávka'!F41)</f>
        <v/>
      </c>
      <c r="E50">
        <f>'Objednávka'!E41</f>
        <v/>
      </c>
      <c r="F50">
        <f>'Objednávka'!J41</f>
        <v/>
      </c>
      <c r="G50">
        <f>'Objednávka'!I41</f>
        <v/>
      </c>
    </row>
    <row r="51">
      <c r="A51">
        <f>'Objednávka'!H43</f>
        <v/>
      </c>
      <c r="B51">
        <f>'Objednávka'!A43</f>
        <v/>
      </c>
      <c r="C51">
        <f>'Objednávka'!B43</f>
        <v/>
      </c>
      <c r="D51">
        <f>IF('Objednávka'!F43="",0,'Objednávka'!F43)</f>
        <v/>
      </c>
      <c r="E51">
        <f>'Objednávka'!E43</f>
        <v/>
      </c>
      <c r="F51">
        <f>'Objednávka'!J43</f>
        <v/>
      </c>
      <c r="G51">
        <f>'Objednávka'!I43</f>
        <v/>
      </c>
    </row>
    <row r="52">
      <c r="A52">
        <f>'Objednávka'!H44</f>
        <v/>
      </c>
      <c r="B52">
        <f>'Objednávka'!A44</f>
        <v/>
      </c>
      <c r="C52">
        <f>'Objednávka'!B44</f>
        <v/>
      </c>
      <c r="D52">
        <f>IF('Objednávka'!F44="",0,'Objednávka'!F44)</f>
        <v/>
      </c>
      <c r="E52">
        <f>'Objednávka'!E44</f>
        <v/>
      </c>
      <c r="F52">
        <f>'Objednávka'!J44</f>
        <v/>
      </c>
      <c r="G52">
        <f>'Objednávka'!I44</f>
        <v/>
      </c>
    </row>
    <row r="53">
      <c r="A53">
        <f>'Objednávka'!H45</f>
        <v/>
      </c>
      <c r="B53">
        <f>'Objednávka'!A45</f>
        <v/>
      </c>
      <c r="C53">
        <f>'Objednávka'!B45</f>
        <v/>
      </c>
      <c r="D53">
        <f>IF('Objednávka'!F45="",0,'Objednávka'!F45)</f>
        <v/>
      </c>
      <c r="E53">
        <f>'Objednávka'!E45</f>
        <v/>
      </c>
      <c r="F53">
        <f>'Objednávka'!J45</f>
        <v/>
      </c>
      <c r="G53">
        <f>'Objednávka'!I45</f>
        <v/>
      </c>
    </row>
    <row r="54">
      <c r="A54">
        <f>'Objednávka'!H47</f>
        <v/>
      </c>
      <c r="B54">
        <f>'Objednávka'!A47</f>
        <v/>
      </c>
      <c r="C54">
        <f>'Objednávka'!B47</f>
        <v/>
      </c>
      <c r="D54">
        <f>IF('Objednávka'!F47="",0,'Objednávka'!F47)</f>
        <v/>
      </c>
      <c r="E54">
        <f>'Objednávka'!E47</f>
        <v/>
      </c>
      <c r="F54">
        <f>'Objednávka'!J47</f>
        <v/>
      </c>
      <c r="G54">
        <f>'Objednávka'!I47</f>
        <v/>
      </c>
    </row>
    <row r="55">
      <c r="A55">
        <f>'Objednávka'!H48</f>
        <v/>
      </c>
      <c r="B55">
        <f>'Objednávka'!A48</f>
        <v/>
      </c>
      <c r="C55">
        <f>'Objednávka'!B48</f>
        <v/>
      </c>
      <c r="D55">
        <f>IF('Objednávka'!F48="",0,'Objednávka'!F48)</f>
        <v/>
      </c>
      <c r="E55">
        <f>'Objednávka'!E48</f>
        <v/>
      </c>
      <c r="F55">
        <f>'Objednávka'!J48</f>
        <v/>
      </c>
      <c r="G55">
        <f>'Objednávka'!I48</f>
        <v/>
      </c>
    </row>
    <row r="56">
      <c r="A56">
        <f>'Objednávka'!H49</f>
        <v/>
      </c>
      <c r="B56">
        <f>'Objednávka'!A49</f>
        <v/>
      </c>
      <c r="C56">
        <f>'Objednávka'!B49</f>
        <v/>
      </c>
      <c r="D56">
        <f>IF('Objednávka'!F49="",0,'Objednávka'!F49)</f>
        <v/>
      </c>
      <c r="E56">
        <f>'Objednávka'!E49</f>
        <v/>
      </c>
      <c r="F56">
        <f>'Objednávka'!J49</f>
        <v/>
      </c>
      <c r="G56">
        <f>'Objednávka'!I49</f>
        <v/>
      </c>
    </row>
    <row r="57">
      <c r="A57">
        <f>'Objednávka'!H50</f>
        <v/>
      </c>
      <c r="B57">
        <f>'Objednávka'!A50</f>
        <v/>
      </c>
      <c r="C57">
        <f>'Objednávka'!B50</f>
        <v/>
      </c>
      <c r="D57">
        <f>IF('Objednávka'!F50="",0,'Objednávka'!F50)</f>
        <v/>
      </c>
      <c r="E57">
        <f>'Objednávka'!E50</f>
        <v/>
      </c>
      <c r="F57">
        <f>'Objednávka'!J50</f>
        <v/>
      </c>
      <c r="G57">
        <f>'Objednávka'!I50</f>
        <v/>
      </c>
    </row>
    <row r="58">
      <c r="A58">
        <f>'Objednávka'!H51</f>
        <v/>
      </c>
      <c r="B58">
        <f>'Objednávka'!A51</f>
        <v/>
      </c>
      <c r="C58">
        <f>'Objednávka'!B51</f>
        <v/>
      </c>
      <c r="D58">
        <f>IF('Objednávka'!F51="",0,'Objednávka'!F51)</f>
        <v/>
      </c>
      <c r="E58">
        <f>'Objednávka'!E51</f>
        <v/>
      </c>
      <c r="F58">
        <f>'Objednávka'!J51</f>
        <v/>
      </c>
      <c r="G58">
        <f>'Objednávka'!I51</f>
        <v/>
      </c>
    </row>
    <row r="59">
      <c r="A59">
        <f>'Objednávka'!H53</f>
        <v/>
      </c>
      <c r="B59">
        <f>'Objednávka'!A53</f>
        <v/>
      </c>
      <c r="C59">
        <f>'Objednávka'!B53</f>
        <v/>
      </c>
      <c r="D59">
        <f>IF('Objednávka'!F53="",0,'Objednávka'!F53)</f>
        <v/>
      </c>
      <c r="E59">
        <f>'Objednávka'!E53</f>
        <v/>
      </c>
      <c r="F59">
        <f>'Objednávka'!J53</f>
        <v/>
      </c>
      <c r="G59">
        <f>'Objednávka'!I53</f>
        <v/>
      </c>
    </row>
    <row r="60">
      <c r="A60">
        <f>'Objednávka'!H54</f>
        <v/>
      </c>
      <c r="B60">
        <f>'Objednávka'!A54</f>
        <v/>
      </c>
      <c r="C60">
        <f>'Objednávka'!B54</f>
        <v/>
      </c>
      <c r="D60">
        <f>IF('Objednávka'!F54="",0,'Objednávka'!F54)</f>
        <v/>
      </c>
      <c r="E60">
        <f>'Objednávka'!E54</f>
        <v/>
      </c>
      <c r="F60">
        <f>'Objednávka'!J54</f>
        <v/>
      </c>
      <c r="G60">
        <f>'Objednávka'!I54</f>
        <v/>
      </c>
    </row>
    <row r="61">
      <c r="A61">
        <f>'Objednávka'!H55</f>
        <v/>
      </c>
      <c r="B61">
        <f>'Objednávka'!A55</f>
        <v/>
      </c>
      <c r="C61">
        <f>'Objednávka'!B55</f>
        <v/>
      </c>
      <c r="D61">
        <f>IF('Objednávka'!F55="",0,'Objednávka'!F55)</f>
        <v/>
      </c>
      <c r="E61">
        <f>'Objednávka'!E55</f>
        <v/>
      </c>
      <c r="F61">
        <f>'Objednávka'!J55</f>
        <v/>
      </c>
      <c r="G61">
        <f>'Objednávka'!I55</f>
        <v/>
      </c>
    </row>
    <row r="62">
      <c r="A62">
        <f>'Objednávka'!H56</f>
        <v/>
      </c>
      <c r="B62">
        <f>'Objednávka'!A56</f>
        <v/>
      </c>
      <c r="C62">
        <f>'Objednávka'!B56</f>
        <v/>
      </c>
      <c r="D62">
        <f>IF('Objednávka'!F56="",0,'Objednávka'!F56)</f>
        <v/>
      </c>
      <c r="E62">
        <f>'Objednávka'!E56</f>
        <v/>
      </c>
      <c r="F62">
        <f>'Objednávka'!J56</f>
        <v/>
      </c>
      <c r="G62">
        <f>'Objednávka'!I56</f>
        <v/>
      </c>
    </row>
    <row r="63">
      <c r="A63">
        <f>'Objednávka'!H57</f>
        <v/>
      </c>
      <c r="B63">
        <f>'Objednávka'!A57</f>
        <v/>
      </c>
      <c r="C63">
        <f>'Objednávka'!B57</f>
        <v/>
      </c>
      <c r="D63">
        <f>IF('Objednávka'!F57="",0,'Objednávka'!F57)</f>
        <v/>
      </c>
      <c r="E63">
        <f>'Objednávka'!E57</f>
        <v/>
      </c>
      <c r="F63">
        <f>'Objednávka'!J57</f>
        <v/>
      </c>
      <c r="G63">
        <f>'Objednávka'!I57</f>
        <v/>
      </c>
    </row>
    <row r="64">
      <c r="A64">
        <f>'Objednávka'!H58</f>
        <v/>
      </c>
      <c r="B64">
        <f>'Objednávka'!A58</f>
        <v/>
      </c>
      <c r="C64">
        <f>'Objednávka'!B58</f>
        <v/>
      </c>
      <c r="D64">
        <f>IF('Objednávka'!F58="",0,'Objednávka'!F58)</f>
        <v/>
      </c>
      <c r="E64">
        <f>'Objednávka'!E58</f>
        <v/>
      </c>
      <c r="F64">
        <f>'Objednávka'!J58</f>
        <v/>
      </c>
      <c r="G64">
        <f>'Objednávka'!I58</f>
        <v/>
      </c>
    </row>
    <row r="65">
      <c r="A65">
        <f>'Objednávka'!H59</f>
        <v/>
      </c>
      <c r="B65">
        <f>'Objednávka'!A59</f>
        <v/>
      </c>
      <c r="C65">
        <f>'Objednávka'!B59</f>
        <v/>
      </c>
      <c r="D65">
        <f>IF('Objednávka'!F59="",0,'Objednávka'!F59)</f>
        <v/>
      </c>
      <c r="E65">
        <f>'Objednávka'!E59</f>
        <v/>
      </c>
      <c r="F65">
        <f>'Objednávka'!J59</f>
        <v/>
      </c>
      <c r="G65">
        <f>'Objednávka'!I59</f>
        <v/>
      </c>
    </row>
    <row r="66">
      <c r="A66">
        <f>'Objednávka'!H61</f>
        <v/>
      </c>
      <c r="B66">
        <f>'Objednávka'!A61</f>
        <v/>
      </c>
      <c r="C66">
        <f>'Objednávka'!B61</f>
        <v/>
      </c>
      <c r="D66">
        <f>IF('Objednávka'!F61="",0,'Objednávka'!F61)</f>
        <v/>
      </c>
      <c r="E66">
        <f>'Objednávka'!E61</f>
        <v/>
      </c>
      <c r="F66">
        <f>'Objednávka'!J61</f>
        <v/>
      </c>
      <c r="G66">
        <f>'Objednávka'!I61</f>
        <v/>
      </c>
    </row>
    <row r="67">
      <c r="A67">
        <f>'Objednávka'!H62</f>
        <v/>
      </c>
      <c r="B67">
        <f>'Objednávka'!A62</f>
        <v/>
      </c>
      <c r="C67">
        <f>'Objednávka'!B62</f>
        <v/>
      </c>
      <c r="D67">
        <f>IF('Objednávka'!F62="",0,'Objednávka'!F62)</f>
        <v/>
      </c>
      <c r="E67">
        <f>'Objednávka'!E62</f>
        <v/>
      </c>
      <c r="F67">
        <f>'Objednávka'!J62</f>
        <v/>
      </c>
      <c r="G67">
        <f>'Objednávka'!I62</f>
        <v/>
      </c>
    </row>
    <row r="68">
      <c r="A68">
        <f>'Objednávka'!H63</f>
        <v/>
      </c>
      <c r="B68">
        <f>'Objednávka'!A63</f>
        <v/>
      </c>
      <c r="C68">
        <f>'Objednávka'!B63</f>
        <v/>
      </c>
      <c r="D68">
        <f>IF('Objednávka'!F63="",0,'Objednávka'!F63)</f>
        <v/>
      </c>
      <c r="E68">
        <f>'Objednávka'!E63</f>
        <v/>
      </c>
      <c r="F68">
        <f>'Objednávka'!J63</f>
        <v/>
      </c>
      <c r="G68">
        <f>'Objednávka'!I63</f>
        <v/>
      </c>
    </row>
    <row r="69">
      <c r="A69">
        <f>'Objednávka'!H64</f>
        <v/>
      </c>
      <c r="B69">
        <f>'Objednávka'!A64</f>
        <v/>
      </c>
      <c r="C69">
        <f>'Objednávka'!B64</f>
        <v/>
      </c>
      <c r="D69">
        <f>IF('Objednávka'!F64="",0,'Objednávka'!F64)</f>
        <v/>
      </c>
      <c r="E69">
        <f>'Objednávka'!E64</f>
        <v/>
      </c>
      <c r="F69">
        <f>'Objednávka'!J64</f>
        <v/>
      </c>
      <c r="G69">
        <f>'Objednávka'!I64</f>
        <v/>
      </c>
    </row>
    <row r="70">
      <c r="A70">
        <f>'Objednávka'!H65</f>
        <v/>
      </c>
      <c r="B70">
        <f>'Objednávka'!A65</f>
        <v/>
      </c>
      <c r="C70">
        <f>'Objednávka'!B65</f>
        <v/>
      </c>
      <c r="D70">
        <f>IF('Objednávka'!F65="",0,'Objednávka'!F65)</f>
        <v/>
      </c>
      <c r="E70">
        <f>'Objednávka'!E65</f>
        <v/>
      </c>
      <c r="F70">
        <f>'Objednávka'!J65</f>
        <v/>
      </c>
      <c r="G70">
        <f>'Objednávka'!I65</f>
        <v/>
      </c>
    </row>
    <row r="71">
      <c r="A71">
        <f>'Objednávka'!H67</f>
        <v/>
      </c>
      <c r="B71">
        <f>'Objednávka'!A67</f>
        <v/>
      </c>
      <c r="C71">
        <f>'Objednávka'!B67</f>
        <v/>
      </c>
      <c r="D71">
        <f>IF('Objednávka'!F67="",0,'Objednávka'!F67)</f>
        <v/>
      </c>
      <c r="E71">
        <f>'Objednávka'!E67</f>
        <v/>
      </c>
      <c r="F71">
        <f>'Objednávka'!J67</f>
        <v/>
      </c>
      <c r="G71">
        <f>'Objednávka'!I67</f>
        <v/>
      </c>
    </row>
    <row r="72">
      <c r="A72">
        <f>'Objednávka'!H68</f>
        <v/>
      </c>
      <c r="B72">
        <f>'Objednávka'!A68</f>
        <v/>
      </c>
      <c r="C72">
        <f>'Objednávka'!B68</f>
        <v/>
      </c>
      <c r="D72">
        <f>IF('Objednávka'!F68="",0,'Objednávka'!F68)</f>
        <v/>
      </c>
      <c r="E72">
        <f>'Objednávka'!E68</f>
        <v/>
      </c>
      <c r="F72">
        <f>'Objednávka'!J68</f>
        <v/>
      </c>
      <c r="G72">
        <f>'Objednávka'!I68</f>
        <v/>
      </c>
    </row>
    <row r="73">
      <c r="A73">
        <f>'Objednávka'!H69</f>
        <v/>
      </c>
      <c r="B73">
        <f>'Objednávka'!A69</f>
        <v/>
      </c>
      <c r="C73">
        <f>'Objednávka'!B69</f>
        <v/>
      </c>
      <c r="D73">
        <f>IF('Objednávka'!F69="",0,'Objednávka'!F69)</f>
        <v/>
      </c>
      <c r="E73">
        <f>'Objednávka'!E69</f>
        <v/>
      </c>
      <c r="F73">
        <f>'Objednávka'!J69</f>
        <v/>
      </c>
      <c r="G73">
        <f>'Objednávka'!I69</f>
        <v/>
      </c>
    </row>
    <row r="74">
      <c r="A74">
        <f>'Objednávka'!H71</f>
        <v/>
      </c>
      <c r="B74">
        <f>'Objednávka'!A71</f>
        <v/>
      </c>
      <c r="C74">
        <f>'Objednávka'!B71</f>
        <v/>
      </c>
      <c r="D74">
        <f>IF('Objednávka'!F71="",0,'Objednávka'!F71)</f>
        <v/>
      </c>
      <c r="E74">
        <f>'Objednávka'!E71</f>
        <v/>
      </c>
      <c r="F74">
        <f>'Objednávka'!J71</f>
        <v/>
      </c>
      <c r="G74">
        <f>'Objednávka'!I71</f>
        <v/>
      </c>
    </row>
    <row r="75">
      <c r="A75">
        <f>'Objednávka'!H72</f>
        <v/>
      </c>
      <c r="B75">
        <f>'Objednávka'!A72</f>
        <v/>
      </c>
      <c r="C75">
        <f>'Objednávka'!B72</f>
        <v/>
      </c>
      <c r="D75">
        <f>IF('Objednávka'!F72="",0,'Objednávka'!F72)</f>
        <v/>
      </c>
      <c r="E75">
        <f>'Objednávka'!E72</f>
        <v/>
      </c>
      <c r="F75">
        <f>'Objednávka'!J72</f>
        <v/>
      </c>
      <c r="G75">
        <f>'Objednávka'!I72</f>
        <v/>
      </c>
    </row>
    <row r="76">
      <c r="A76">
        <f>'Objednávka'!H73</f>
        <v/>
      </c>
      <c r="B76">
        <f>'Objednávka'!A73</f>
        <v/>
      </c>
      <c r="C76">
        <f>'Objednávka'!B73</f>
        <v/>
      </c>
      <c r="D76">
        <f>IF('Objednávka'!F73="",0,'Objednávka'!F73)</f>
        <v/>
      </c>
      <c r="E76">
        <f>'Objednávka'!E73</f>
        <v/>
      </c>
      <c r="F76">
        <f>'Objednávka'!J73</f>
        <v/>
      </c>
      <c r="G76">
        <f>'Objednávka'!I73</f>
        <v/>
      </c>
    </row>
    <row r="77">
      <c r="A77">
        <f>'Objednávka'!H74</f>
        <v/>
      </c>
      <c r="B77">
        <f>'Objednávka'!A74</f>
        <v/>
      </c>
      <c r="C77">
        <f>'Objednávka'!B74</f>
        <v/>
      </c>
      <c r="D77">
        <f>IF('Objednávka'!F74="",0,'Objednávka'!F74)</f>
        <v/>
      </c>
      <c r="E77">
        <f>'Objednávka'!E74</f>
        <v/>
      </c>
      <c r="F77">
        <f>'Objednávka'!J74</f>
        <v/>
      </c>
      <c r="G77">
        <f>'Objednávka'!I74</f>
        <v/>
      </c>
    </row>
    <row r="78">
      <c r="A78">
        <f>'Objednávka'!H75</f>
        <v/>
      </c>
      <c r="B78">
        <f>'Objednávka'!A75</f>
        <v/>
      </c>
      <c r="C78">
        <f>'Objednávka'!B75</f>
        <v/>
      </c>
      <c r="D78">
        <f>IF('Objednávka'!F75="",0,'Objednávka'!F75)</f>
        <v/>
      </c>
      <c r="E78">
        <f>'Objednávka'!E75</f>
        <v/>
      </c>
      <c r="F78">
        <f>'Objednávka'!J75</f>
        <v/>
      </c>
      <c r="G78">
        <f>'Objednávka'!I75</f>
        <v/>
      </c>
    </row>
    <row r="79">
      <c r="A79">
        <f>'Objednávka'!H76</f>
        <v/>
      </c>
      <c r="B79">
        <f>'Objednávka'!A76</f>
        <v/>
      </c>
      <c r="C79">
        <f>'Objednávka'!B76</f>
        <v/>
      </c>
      <c r="D79">
        <f>IF('Objednávka'!F76="",0,'Objednávka'!F76)</f>
        <v/>
      </c>
      <c r="E79">
        <f>'Objednávka'!E76</f>
        <v/>
      </c>
      <c r="F79">
        <f>'Objednávka'!J76</f>
        <v/>
      </c>
      <c r="G79">
        <f>'Objednávka'!I76</f>
        <v/>
      </c>
    </row>
    <row r="80">
      <c r="A80">
        <f>'Objednávka'!H77</f>
        <v/>
      </c>
      <c r="B80">
        <f>'Objednávka'!A77</f>
        <v/>
      </c>
      <c r="C80">
        <f>'Objednávka'!B77</f>
        <v/>
      </c>
      <c r="D80">
        <f>IF('Objednávka'!F77="",0,'Objednávka'!F77)</f>
        <v/>
      </c>
      <c r="E80">
        <f>'Objednávka'!E77</f>
        <v/>
      </c>
      <c r="F80">
        <f>'Objednávka'!J77</f>
        <v/>
      </c>
      <c r="G80">
        <f>'Objednávka'!I77</f>
        <v/>
      </c>
    </row>
    <row r="81">
      <c r="A81">
        <f>'Objednávka'!H78</f>
        <v/>
      </c>
      <c r="B81">
        <f>'Objednávka'!A78</f>
        <v/>
      </c>
      <c r="C81">
        <f>'Objednávka'!B78</f>
        <v/>
      </c>
      <c r="D81">
        <f>IF('Objednávka'!F78="",0,'Objednávka'!F78)</f>
        <v/>
      </c>
      <c r="E81">
        <f>'Objednávka'!E78</f>
        <v/>
      </c>
      <c r="F81">
        <f>'Objednávka'!J78</f>
        <v/>
      </c>
      <c r="G81">
        <f>'Objednávka'!I78</f>
        <v/>
      </c>
    </row>
    <row r="82">
      <c r="A82">
        <f>'Objednávka'!H79</f>
        <v/>
      </c>
      <c r="B82">
        <f>'Objednávka'!A79</f>
        <v/>
      </c>
      <c r="C82">
        <f>'Objednávka'!B79</f>
        <v/>
      </c>
      <c r="D82">
        <f>IF('Objednávka'!F79="",0,'Objednávka'!F79)</f>
        <v/>
      </c>
      <c r="E82">
        <f>'Objednávka'!E79</f>
        <v/>
      </c>
      <c r="F82">
        <f>'Objednávka'!J79</f>
        <v/>
      </c>
      <c r="G82">
        <f>'Objednávka'!I79</f>
        <v/>
      </c>
    </row>
    <row r="83">
      <c r="A83">
        <f>'Objednávka'!H80</f>
        <v/>
      </c>
      <c r="B83">
        <f>'Objednávka'!A80</f>
        <v/>
      </c>
      <c r="C83">
        <f>'Objednávka'!B80</f>
        <v/>
      </c>
      <c r="D83">
        <f>IF('Objednávka'!F80="",0,'Objednávka'!F80)</f>
        <v/>
      </c>
      <c r="E83">
        <f>'Objednávka'!E80</f>
        <v/>
      </c>
      <c r="F83">
        <f>'Objednávka'!J80</f>
        <v/>
      </c>
      <c r="G83">
        <f>'Objednávka'!I80</f>
        <v/>
      </c>
    </row>
    <row r="84">
      <c r="A84">
        <f>'Objednávka'!H81</f>
        <v/>
      </c>
      <c r="B84">
        <f>'Objednávka'!A81</f>
        <v/>
      </c>
      <c r="C84">
        <f>'Objednávka'!B81</f>
        <v/>
      </c>
      <c r="D84">
        <f>IF('Objednávka'!F81="",0,'Objednávka'!F81)</f>
        <v/>
      </c>
      <c r="E84">
        <f>'Objednávka'!E81</f>
        <v/>
      </c>
      <c r="F84">
        <f>'Objednávka'!J81</f>
        <v/>
      </c>
      <c r="G84">
        <f>'Objednávka'!I81</f>
        <v/>
      </c>
    </row>
    <row r="85">
      <c r="A85">
        <f>'Objednávka'!H82</f>
        <v/>
      </c>
      <c r="B85">
        <f>'Objednávka'!A82</f>
        <v/>
      </c>
      <c r="C85">
        <f>'Objednávka'!B82</f>
        <v/>
      </c>
      <c r="D85">
        <f>IF('Objednávka'!F82="",0,'Objednávka'!F82)</f>
        <v/>
      </c>
      <c r="E85">
        <f>'Objednávka'!E82</f>
        <v/>
      </c>
      <c r="F85">
        <f>'Objednávka'!J82</f>
        <v/>
      </c>
      <c r="G85">
        <f>'Objednávka'!I82</f>
        <v/>
      </c>
    </row>
    <row r="86">
      <c r="A86">
        <f>'Objednávka'!H83</f>
        <v/>
      </c>
      <c r="B86">
        <f>'Objednávka'!A83</f>
        <v/>
      </c>
      <c r="C86">
        <f>'Objednávka'!B83</f>
        <v/>
      </c>
      <c r="D86">
        <f>IF('Objednávka'!F83="",0,'Objednávka'!F83)</f>
        <v/>
      </c>
      <c r="E86">
        <f>'Objednávka'!E83</f>
        <v/>
      </c>
      <c r="F86">
        <f>'Objednávka'!J83</f>
        <v/>
      </c>
      <c r="G86">
        <f>'Objednávka'!I83</f>
        <v/>
      </c>
    </row>
    <row r="87">
      <c r="A87">
        <f>'Objednávka'!H84</f>
        <v/>
      </c>
      <c r="B87">
        <f>'Objednávka'!A84</f>
        <v/>
      </c>
      <c r="C87">
        <f>'Objednávka'!B84</f>
        <v/>
      </c>
      <c r="D87">
        <f>IF('Objednávka'!F84="",0,'Objednávka'!F84)</f>
        <v/>
      </c>
      <c r="E87">
        <f>'Objednávka'!E84</f>
        <v/>
      </c>
      <c r="F87">
        <f>'Objednávka'!J84</f>
        <v/>
      </c>
      <c r="G87">
        <f>'Objednávka'!I84</f>
        <v/>
      </c>
    </row>
    <row r="88">
      <c r="A88">
        <f>'Objednávka'!H85</f>
        <v/>
      </c>
      <c r="B88">
        <f>'Objednávka'!A85</f>
        <v/>
      </c>
      <c r="C88">
        <f>'Objednávka'!B85</f>
        <v/>
      </c>
      <c r="D88">
        <f>IF('Objednávka'!F85="",0,'Objednávka'!F85)</f>
        <v/>
      </c>
      <c r="E88">
        <f>'Objednávka'!E85</f>
        <v/>
      </c>
      <c r="F88">
        <f>'Objednávka'!J85</f>
        <v/>
      </c>
      <c r="G88">
        <f>'Objednávka'!I85</f>
        <v/>
      </c>
    </row>
    <row r="89">
      <c r="A89">
        <f>'Objednávka'!H87</f>
        <v/>
      </c>
      <c r="B89">
        <f>'Objednávka'!A87</f>
        <v/>
      </c>
      <c r="C89">
        <f>'Objednávka'!B87</f>
        <v/>
      </c>
      <c r="D89">
        <f>IF('Objednávka'!F87="",0,'Objednávka'!F87)</f>
        <v/>
      </c>
      <c r="E89">
        <f>'Objednávka'!E87</f>
        <v/>
      </c>
      <c r="F89">
        <f>'Objednávka'!J87</f>
        <v/>
      </c>
      <c r="G89">
        <f>'Objednávka'!I87</f>
        <v/>
      </c>
    </row>
    <row r="90">
      <c r="A90">
        <f>'Objednávka'!H88</f>
        <v/>
      </c>
      <c r="B90">
        <f>'Objednávka'!A88</f>
        <v/>
      </c>
      <c r="C90">
        <f>'Objednávka'!B88</f>
        <v/>
      </c>
      <c r="D90">
        <f>IF('Objednávka'!F88="",0,'Objednávka'!F88)</f>
        <v/>
      </c>
      <c r="E90">
        <f>'Objednávka'!E88</f>
        <v/>
      </c>
      <c r="F90">
        <f>'Objednávka'!J88</f>
        <v/>
      </c>
      <c r="G90">
        <f>'Objednávka'!I88</f>
        <v/>
      </c>
    </row>
    <row r="91">
      <c r="A91">
        <f>'Objednávka'!H90</f>
        <v/>
      </c>
      <c r="B91">
        <f>'Objednávka'!A90</f>
        <v/>
      </c>
      <c r="C91">
        <f>'Objednávka'!B90</f>
        <v/>
      </c>
      <c r="D91">
        <f>IF('Objednávka'!F90="",0,'Objednávka'!F90)</f>
        <v/>
      </c>
      <c r="E91">
        <f>'Objednávka'!E90</f>
        <v/>
      </c>
      <c r="F91">
        <f>'Objednávka'!J90</f>
        <v/>
      </c>
      <c r="G91">
        <f>'Objednávka'!I90</f>
        <v/>
      </c>
    </row>
    <row r="92">
      <c r="A92">
        <f>'Objednávka'!H91</f>
        <v/>
      </c>
      <c r="B92">
        <f>'Objednávka'!A91</f>
        <v/>
      </c>
      <c r="C92">
        <f>'Objednávka'!B91</f>
        <v/>
      </c>
      <c r="D92">
        <f>IF('Objednávka'!F91="",0,'Objednávka'!F91)</f>
        <v/>
      </c>
      <c r="E92">
        <f>'Objednávka'!E91</f>
        <v/>
      </c>
      <c r="F92">
        <f>'Objednávka'!J91</f>
        <v/>
      </c>
      <c r="G92">
        <f>'Objednávka'!I91</f>
        <v/>
      </c>
    </row>
    <row r="93">
      <c r="A93">
        <f>'Objednávka'!H92</f>
        <v/>
      </c>
      <c r="B93">
        <f>'Objednávka'!A92</f>
        <v/>
      </c>
      <c r="C93">
        <f>'Objednávka'!B92</f>
        <v/>
      </c>
      <c r="D93">
        <f>IF('Objednávka'!F92="",0,'Objednávka'!F92)</f>
        <v/>
      </c>
      <c r="E93">
        <f>'Objednávka'!E92</f>
        <v/>
      </c>
      <c r="F93">
        <f>'Objednávka'!J92</f>
        <v/>
      </c>
      <c r="G93">
        <f>'Objednávka'!I92</f>
        <v/>
      </c>
    </row>
    <row r="94">
      <c r="A94">
        <f>'Objednávka'!H93</f>
        <v/>
      </c>
      <c r="B94">
        <f>'Objednávka'!A93</f>
        <v/>
      </c>
      <c r="C94">
        <f>'Objednávka'!B93</f>
        <v/>
      </c>
      <c r="D94">
        <f>IF('Objednávka'!F93="",0,'Objednávka'!F93)</f>
        <v/>
      </c>
      <c r="E94">
        <f>'Objednávka'!E93</f>
        <v/>
      </c>
      <c r="F94">
        <f>'Objednávka'!J93</f>
        <v/>
      </c>
      <c r="G94">
        <f>'Objednávka'!I93</f>
        <v/>
      </c>
    </row>
    <row r="95">
      <c r="A95">
        <f>'Objednávka'!H94</f>
        <v/>
      </c>
      <c r="B95">
        <f>'Objednávka'!A94</f>
        <v/>
      </c>
      <c r="C95">
        <f>'Objednávka'!B94</f>
        <v/>
      </c>
      <c r="D95">
        <f>IF('Objednávka'!F94="",0,'Objednávka'!F94)</f>
        <v/>
      </c>
      <c r="E95">
        <f>'Objednávka'!E94</f>
        <v/>
      </c>
      <c r="F95">
        <f>'Objednávka'!J94</f>
        <v/>
      </c>
      <c r="G95">
        <f>'Objednávka'!I94</f>
        <v/>
      </c>
    </row>
    <row r="96">
      <c r="A96">
        <f>'Objednávka'!H95</f>
        <v/>
      </c>
      <c r="B96">
        <f>'Objednávka'!A95</f>
        <v/>
      </c>
      <c r="C96">
        <f>'Objednávka'!B95</f>
        <v/>
      </c>
      <c r="D96">
        <f>IF('Objednávka'!F95="",0,'Objednávka'!F95)</f>
        <v/>
      </c>
      <c r="E96">
        <f>'Objednávka'!E95</f>
        <v/>
      </c>
      <c r="F96">
        <f>'Objednávka'!J95</f>
        <v/>
      </c>
      <c r="G96">
        <f>'Objednávka'!I95</f>
        <v/>
      </c>
    </row>
    <row r="97">
      <c r="A97">
        <f>'Objednávka'!H96</f>
        <v/>
      </c>
      <c r="B97">
        <f>'Objednávka'!A96</f>
        <v/>
      </c>
      <c r="C97">
        <f>'Objednávka'!B96</f>
        <v/>
      </c>
      <c r="D97">
        <f>IF('Objednávka'!F96="",0,'Objednávka'!F96)</f>
        <v/>
      </c>
      <c r="E97">
        <f>'Objednávka'!E96</f>
        <v/>
      </c>
      <c r="F97">
        <f>'Objednávka'!J96</f>
        <v/>
      </c>
      <c r="G97">
        <f>'Objednávka'!I96</f>
        <v/>
      </c>
    </row>
    <row r="98">
      <c r="A98">
        <f>'Objednávka'!H97</f>
        <v/>
      </c>
      <c r="B98">
        <f>'Objednávka'!A97</f>
        <v/>
      </c>
      <c r="C98">
        <f>'Objednávka'!B97</f>
        <v/>
      </c>
      <c r="D98">
        <f>IF('Objednávka'!F97="",0,'Objednávka'!F97)</f>
        <v/>
      </c>
      <c r="E98">
        <f>'Objednávka'!E97</f>
        <v/>
      </c>
      <c r="F98">
        <f>'Objednávka'!J97</f>
        <v/>
      </c>
      <c r="G98">
        <f>'Objednávka'!I97</f>
        <v/>
      </c>
    </row>
    <row r="99">
      <c r="A99">
        <f>'Objednávka'!H99</f>
        <v/>
      </c>
      <c r="B99">
        <f>'Objednávka'!A99</f>
        <v/>
      </c>
      <c r="C99">
        <f>'Objednávka'!B99</f>
        <v/>
      </c>
      <c r="D99">
        <f>IF('Objednávka'!F99="",0,'Objednávka'!F99)</f>
        <v/>
      </c>
      <c r="E99">
        <f>'Objednávka'!E99</f>
        <v/>
      </c>
      <c r="F99">
        <f>'Objednávka'!J99</f>
        <v/>
      </c>
      <c r="G99">
        <f>'Objednávka'!I99</f>
        <v/>
      </c>
    </row>
    <row r="100">
      <c r="A100">
        <f>'Objednávka'!H100</f>
        <v/>
      </c>
      <c r="B100">
        <f>'Objednávka'!A100</f>
        <v/>
      </c>
      <c r="C100">
        <f>'Objednávka'!B100</f>
        <v/>
      </c>
      <c r="D100">
        <f>IF('Objednávka'!F100="",0,'Objednávka'!F100)</f>
        <v/>
      </c>
      <c r="E100">
        <f>'Objednávka'!E100</f>
        <v/>
      </c>
      <c r="F100">
        <f>'Objednávka'!J100</f>
        <v/>
      </c>
      <c r="G100">
        <f>'Objednávka'!I100</f>
        <v/>
      </c>
    </row>
    <row r="101">
      <c r="A101">
        <f>'Objednávka'!H101</f>
        <v/>
      </c>
      <c r="B101">
        <f>'Objednávka'!A101</f>
        <v/>
      </c>
      <c r="C101">
        <f>'Objednávka'!B101</f>
        <v/>
      </c>
      <c r="D101">
        <f>IF('Objednávka'!F101="",0,'Objednávka'!F101)</f>
        <v/>
      </c>
      <c r="E101">
        <f>'Objednávka'!E101</f>
        <v/>
      </c>
      <c r="F101">
        <f>'Objednávka'!J101</f>
        <v/>
      </c>
      <c r="G101">
        <f>'Objednávka'!I101</f>
        <v/>
      </c>
    </row>
    <row r="102">
      <c r="A102">
        <f>'Objednávka'!H102</f>
        <v/>
      </c>
      <c r="B102">
        <f>'Objednávka'!A102</f>
        <v/>
      </c>
      <c r="C102">
        <f>'Objednávka'!B102</f>
        <v/>
      </c>
      <c r="D102">
        <f>IF('Objednávka'!F102="",0,'Objednávka'!F102)</f>
        <v/>
      </c>
      <c r="E102">
        <f>'Objednávka'!E102</f>
        <v/>
      </c>
      <c r="F102">
        <f>'Objednávka'!J102</f>
        <v/>
      </c>
      <c r="G102">
        <f>'Objednávka'!I102</f>
        <v/>
      </c>
    </row>
    <row r="103">
      <c r="A103">
        <f>'Objednávka'!H103</f>
        <v/>
      </c>
      <c r="B103">
        <f>'Objednávka'!A103</f>
        <v/>
      </c>
      <c r="C103">
        <f>'Objednávka'!B103</f>
        <v/>
      </c>
      <c r="D103">
        <f>IF('Objednávka'!F103="",0,'Objednávka'!F103)</f>
        <v/>
      </c>
      <c r="E103">
        <f>'Objednávka'!E103</f>
        <v/>
      </c>
      <c r="F103">
        <f>'Objednávka'!J103</f>
        <v/>
      </c>
      <c r="G103">
        <f>'Objednávka'!I103</f>
        <v/>
      </c>
    </row>
    <row r="104">
      <c r="A104">
        <f>'Objednávka'!H104</f>
        <v/>
      </c>
      <c r="B104">
        <f>'Objednávka'!A104</f>
        <v/>
      </c>
      <c r="C104">
        <f>'Objednávka'!B104</f>
        <v/>
      </c>
      <c r="D104">
        <f>IF('Objednávka'!F104="",0,'Objednávka'!F104)</f>
        <v/>
      </c>
      <c r="E104">
        <f>'Objednávka'!E104</f>
        <v/>
      </c>
      <c r="F104">
        <f>'Objednávka'!J104</f>
        <v/>
      </c>
      <c r="G104">
        <f>'Objednávka'!I104</f>
        <v/>
      </c>
    </row>
    <row r="105">
      <c r="A105">
        <f>'Objednávka'!H105</f>
        <v/>
      </c>
      <c r="B105">
        <f>'Objednávka'!A105</f>
        <v/>
      </c>
      <c r="C105">
        <f>'Objednávka'!B105</f>
        <v/>
      </c>
      <c r="D105">
        <f>IF('Objednávka'!F105="",0,'Objednávka'!F105)</f>
        <v/>
      </c>
      <c r="E105">
        <f>'Objednávka'!E105</f>
        <v/>
      </c>
      <c r="F105">
        <f>'Objednávka'!J105</f>
        <v/>
      </c>
      <c r="G105">
        <f>'Objednávka'!I105</f>
        <v/>
      </c>
    </row>
    <row r="106">
      <c r="A106">
        <f>'Objednávka'!H106</f>
        <v/>
      </c>
      <c r="B106">
        <f>'Objednávka'!A106</f>
        <v/>
      </c>
      <c r="C106">
        <f>'Objednávka'!B106</f>
        <v/>
      </c>
      <c r="D106">
        <f>IF('Objednávka'!F106="",0,'Objednávka'!F106)</f>
        <v/>
      </c>
      <c r="E106">
        <f>'Objednávka'!E106</f>
        <v/>
      </c>
      <c r="F106">
        <f>'Objednávka'!J106</f>
        <v/>
      </c>
      <c r="G106">
        <f>'Objednávka'!I106</f>
        <v/>
      </c>
    </row>
    <row r="107">
      <c r="A107">
        <f>'Objednávka'!H108</f>
        <v/>
      </c>
      <c r="B107">
        <f>'Objednávka'!A108</f>
        <v/>
      </c>
      <c r="C107">
        <f>'Objednávka'!B108</f>
        <v/>
      </c>
      <c r="D107">
        <f>IF('Objednávka'!F108="",0,'Objednávka'!F108)</f>
        <v/>
      </c>
      <c r="E107">
        <f>'Objednávka'!E108</f>
        <v/>
      </c>
      <c r="F107">
        <f>'Objednávka'!J108</f>
        <v/>
      </c>
      <c r="G107">
        <f>'Objednávka'!I108</f>
        <v/>
      </c>
    </row>
    <row r="108">
      <c r="A108">
        <f>'Objednávka'!H109</f>
        <v/>
      </c>
      <c r="B108">
        <f>'Objednávka'!A109</f>
        <v/>
      </c>
      <c r="C108">
        <f>'Objednávka'!B109</f>
        <v/>
      </c>
      <c r="D108">
        <f>IF('Objednávka'!F109="",0,'Objednávka'!F109)</f>
        <v/>
      </c>
      <c r="E108">
        <f>'Objednávka'!E109</f>
        <v/>
      </c>
      <c r="F108">
        <f>'Objednávka'!J109</f>
        <v/>
      </c>
      <c r="G108">
        <f>'Objednávka'!I109</f>
        <v/>
      </c>
    </row>
    <row r="109">
      <c r="A109">
        <f>'Objednávka'!H110</f>
        <v/>
      </c>
      <c r="B109">
        <f>'Objednávka'!A110</f>
        <v/>
      </c>
      <c r="C109">
        <f>'Objednávka'!B110</f>
        <v/>
      </c>
      <c r="D109">
        <f>IF('Objednávka'!F110="",0,'Objednávka'!F110)</f>
        <v/>
      </c>
      <c r="E109">
        <f>'Objednávka'!E110</f>
        <v/>
      </c>
      <c r="F109">
        <f>'Objednávka'!J110</f>
        <v/>
      </c>
      <c r="G109">
        <f>'Objednávka'!I110</f>
        <v/>
      </c>
    </row>
    <row r="110">
      <c r="A110">
        <f>'Objednávka'!H111</f>
        <v/>
      </c>
      <c r="B110">
        <f>'Objednávka'!A111</f>
        <v/>
      </c>
      <c r="C110">
        <f>'Objednávka'!B111</f>
        <v/>
      </c>
      <c r="D110">
        <f>IF('Objednávka'!F111="",0,'Objednávka'!F111)</f>
        <v/>
      </c>
      <c r="E110">
        <f>'Objednávka'!E111</f>
        <v/>
      </c>
      <c r="F110">
        <f>'Objednávka'!J111</f>
        <v/>
      </c>
      <c r="G110">
        <f>'Objednávka'!I111</f>
        <v/>
      </c>
    </row>
    <row r="111">
      <c r="A111">
        <f>'Objednávka'!H112</f>
        <v/>
      </c>
      <c r="B111">
        <f>'Objednávka'!A112</f>
        <v/>
      </c>
      <c r="C111">
        <f>'Objednávka'!B112</f>
        <v/>
      </c>
      <c r="D111">
        <f>IF('Objednávka'!F112="",0,'Objednávka'!F112)</f>
        <v/>
      </c>
      <c r="E111">
        <f>'Objednávka'!E112</f>
        <v/>
      </c>
      <c r="F111">
        <f>'Objednávka'!J112</f>
        <v/>
      </c>
      <c r="G111">
        <f>'Objednávka'!I112</f>
        <v/>
      </c>
    </row>
    <row r="112">
      <c r="A112">
        <f>'Objednávka'!H114</f>
        <v/>
      </c>
      <c r="B112">
        <f>'Objednávka'!A114</f>
        <v/>
      </c>
      <c r="C112">
        <f>'Objednávka'!B114</f>
        <v/>
      </c>
      <c r="D112">
        <f>IF('Objednávka'!F114="",0,'Objednávka'!F114)</f>
        <v/>
      </c>
      <c r="E112">
        <f>'Objednávka'!E114</f>
        <v/>
      </c>
      <c r="F112">
        <f>'Objednávka'!J114</f>
        <v/>
      </c>
      <c r="G112">
        <f>'Objednávka'!I114</f>
        <v/>
      </c>
    </row>
    <row r="113">
      <c r="A113">
        <f>'Objednávka'!H115</f>
        <v/>
      </c>
      <c r="B113">
        <f>'Objednávka'!A115</f>
        <v/>
      </c>
      <c r="C113">
        <f>'Objednávka'!B115</f>
        <v/>
      </c>
      <c r="D113">
        <f>IF('Objednávka'!F115="",0,'Objednávka'!F115)</f>
        <v/>
      </c>
      <c r="E113">
        <f>'Objednávka'!E115</f>
        <v/>
      </c>
      <c r="F113">
        <f>'Objednávka'!J115</f>
        <v/>
      </c>
      <c r="G113">
        <f>'Objednávka'!I115</f>
        <v/>
      </c>
    </row>
    <row r="114">
      <c r="A114">
        <f>'Objednávka'!H116</f>
        <v/>
      </c>
      <c r="B114">
        <f>'Objednávka'!A116</f>
        <v/>
      </c>
      <c r="C114">
        <f>'Objednávka'!B116</f>
        <v/>
      </c>
      <c r="D114">
        <f>IF('Objednávka'!F116="",0,'Objednávka'!F116)</f>
        <v/>
      </c>
      <c r="E114">
        <f>'Objednávka'!E116</f>
        <v/>
      </c>
      <c r="F114">
        <f>'Objednávka'!J116</f>
        <v/>
      </c>
      <c r="G114">
        <f>'Objednávka'!I116</f>
        <v/>
      </c>
    </row>
    <row r="115">
      <c r="A115">
        <f>'Objednávka'!H117</f>
        <v/>
      </c>
      <c r="B115">
        <f>'Objednávka'!A117</f>
        <v/>
      </c>
      <c r="C115">
        <f>'Objednávka'!B117</f>
        <v/>
      </c>
      <c r="D115">
        <f>IF('Objednávka'!F117="",0,'Objednávka'!F117)</f>
        <v/>
      </c>
      <c r="E115">
        <f>'Objednávka'!E117</f>
        <v/>
      </c>
      <c r="F115">
        <f>'Objednávka'!J117</f>
        <v/>
      </c>
      <c r="G115">
        <f>'Objednávka'!I117</f>
        <v/>
      </c>
    </row>
    <row r="116">
      <c r="A116">
        <f>'Objednávka'!H118</f>
        <v/>
      </c>
      <c r="B116">
        <f>'Objednávka'!A118</f>
        <v/>
      </c>
      <c r="C116">
        <f>'Objednávka'!B118</f>
        <v/>
      </c>
      <c r="D116">
        <f>IF('Objednávka'!F118="",0,'Objednávka'!F118)</f>
        <v/>
      </c>
      <c r="E116">
        <f>'Objednávka'!E118</f>
        <v/>
      </c>
      <c r="F116">
        <f>'Objednávka'!J118</f>
        <v/>
      </c>
      <c r="G116">
        <f>'Objednávka'!I118</f>
        <v/>
      </c>
    </row>
    <row r="117">
      <c r="A117">
        <f>'Objednávka'!H119</f>
        <v/>
      </c>
      <c r="B117">
        <f>'Objednávka'!A119</f>
        <v/>
      </c>
      <c r="C117">
        <f>'Objednávka'!B119</f>
        <v/>
      </c>
      <c r="D117">
        <f>IF('Objednávka'!F119="",0,'Objednávka'!F119)</f>
        <v/>
      </c>
      <c r="E117">
        <f>'Objednávka'!E119</f>
        <v/>
      </c>
      <c r="F117">
        <f>'Objednávka'!J119</f>
        <v/>
      </c>
      <c r="G117">
        <f>'Objednávka'!I119</f>
        <v/>
      </c>
    </row>
    <row r="118">
      <c r="A118">
        <f>'Objednávka'!H121</f>
        <v/>
      </c>
      <c r="B118">
        <f>'Objednávka'!A121</f>
        <v/>
      </c>
      <c r="C118">
        <f>'Objednávka'!B121</f>
        <v/>
      </c>
      <c r="D118">
        <f>IF('Objednávka'!F121="",0,'Objednávka'!F121)</f>
        <v/>
      </c>
      <c r="E118">
        <f>'Objednávka'!E121</f>
        <v/>
      </c>
      <c r="F118">
        <f>'Objednávka'!J121</f>
        <v/>
      </c>
      <c r="G118">
        <f>'Objednávka'!I121</f>
        <v/>
      </c>
    </row>
    <row r="119">
      <c r="A119">
        <f>'Objednávka'!H122</f>
        <v/>
      </c>
      <c r="B119">
        <f>'Objednávka'!A122</f>
        <v/>
      </c>
      <c r="C119">
        <f>'Objednávka'!B122</f>
        <v/>
      </c>
      <c r="D119">
        <f>IF('Objednávka'!F122="",0,'Objednávka'!F122)</f>
        <v/>
      </c>
      <c r="E119">
        <f>'Objednávka'!E122</f>
        <v/>
      </c>
      <c r="F119">
        <f>'Objednávka'!J122</f>
        <v/>
      </c>
      <c r="G119">
        <f>'Objednávka'!I122</f>
        <v/>
      </c>
    </row>
    <row r="120">
      <c r="A120">
        <f>'Objednávka'!H123</f>
        <v/>
      </c>
      <c r="B120">
        <f>'Objednávka'!A123</f>
        <v/>
      </c>
      <c r="C120">
        <f>'Objednávka'!B123</f>
        <v/>
      </c>
      <c r="D120">
        <f>IF('Objednávka'!F123="",0,'Objednávka'!F123)</f>
        <v/>
      </c>
      <c r="E120">
        <f>'Objednávka'!E123</f>
        <v/>
      </c>
      <c r="F120">
        <f>'Objednávka'!J123</f>
        <v/>
      </c>
      <c r="G120">
        <f>'Objednávka'!I123</f>
        <v/>
      </c>
    </row>
    <row r="121">
      <c r="A121">
        <f>'Objednávka'!H124</f>
        <v/>
      </c>
      <c r="B121">
        <f>'Objednávka'!A124</f>
        <v/>
      </c>
      <c r="C121">
        <f>'Objednávka'!B124</f>
        <v/>
      </c>
      <c r="D121">
        <f>IF('Objednávka'!F124="",0,'Objednávka'!F124)</f>
        <v/>
      </c>
      <c r="E121">
        <f>'Objednávka'!E124</f>
        <v/>
      </c>
      <c r="F121">
        <f>'Objednávka'!J124</f>
        <v/>
      </c>
      <c r="G121">
        <f>'Objednávka'!I124</f>
        <v/>
      </c>
    </row>
    <row r="122">
      <c r="A122">
        <f>'Objednávka'!H125</f>
        <v/>
      </c>
      <c r="B122">
        <f>'Objednávka'!A125</f>
        <v/>
      </c>
      <c r="C122">
        <f>'Objednávka'!B125</f>
        <v/>
      </c>
      <c r="D122">
        <f>IF('Objednávka'!F125="",0,'Objednávka'!F125)</f>
        <v/>
      </c>
      <c r="E122">
        <f>'Objednávka'!E125</f>
        <v/>
      </c>
      <c r="F122">
        <f>'Objednávka'!J125</f>
        <v/>
      </c>
      <c r="G122">
        <f>'Objednávka'!I125</f>
        <v/>
      </c>
    </row>
    <row r="123">
      <c r="A123">
        <f>'Objednávka'!H126</f>
        <v/>
      </c>
      <c r="B123">
        <f>'Objednávka'!A126</f>
        <v/>
      </c>
      <c r="C123">
        <f>'Objednávka'!B126</f>
        <v/>
      </c>
      <c r="D123">
        <f>IF('Objednávka'!F126="",0,'Objednávka'!F126)</f>
        <v/>
      </c>
      <c r="E123">
        <f>'Objednávka'!E126</f>
        <v/>
      </c>
      <c r="F123">
        <f>'Objednávka'!J126</f>
        <v/>
      </c>
      <c r="G123">
        <f>'Objednávka'!I126</f>
        <v/>
      </c>
    </row>
    <row r="124">
      <c r="A124">
        <f>'Objednávka'!H127</f>
        <v/>
      </c>
      <c r="B124">
        <f>'Objednávka'!A127</f>
        <v/>
      </c>
      <c r="C124">
        <f>'Objednávka'!B127</f>
        <v/>
      </c>
      <c r="D124">
        <f>IF('Objednávka'!F127="",0,'Objednávka'!F127)</f>
        <v/>
      </c>
      <c r="E124">
        <f>'Objednávka'!E127</f>
        <v/>
      </c>
      <c r="F124">
        <f>'Objednávka'!J127</f>
        <v/>
      </c>
      <c r="G124">
        <f>'Objednávka'!I127</f>
        <v/>
      </c>
    </row>
    <row r="125">
      <c r="A125">
        <f>'Objednávka'!H128</f>
        <v/>
      </c>
      <c r="B125">
        <f>'Objednávka'!A128</f>
        <v/>
      </c>
      <c r="C125">
        <f>'Objednávka'!B128</f>
        <v/>
      </c>
      <c r="D125">
        <f>IF('Objednávka'!F128="",0,'Objednávka'!F128)</f>
        <v/>
      </c>
      <c r="E125">
        <f>'Objednávka'!E128</f>
        <v/>
      </c>
      <c r="F125">
        <f>'Objednávka'!J128</f>
        <v/>
      </c>
      <c r="G125">
        <f>'Objednávka'!I128</f>
        <v/>
      </c>
    </row>
    <row r="126">
      <c r="A126">
        <f>'Objednávka'!H129</f>
        <v/>
      </c>
      <c r="B126">
        <f>'Objednávka'!A129</f>
        <v/>
      </c>
      <c r="C126">
        <f>'Objednávka'!B129</f>
        <v/>
      </c>
      <c r="D126">
        <f>IF('Objednávka'!F129="",0,'Objednávka'!F129)</f>
        <v/>
      </c>
      <c r="E126">
        <f>'Objednávka'!E129</f>
        <v/>
      </c>
      <c r="F126">
        <f>'Objednávka'!J129</f>
        <v/>
      </c>
      <c r="G126">
        <f>'Objednávka'!I129</f>
        <v/>
      </c>
    </row>
    <row r="127">
      <c r="A127">
        <f>'Objednávka'!H130</f>
        <v/>
      </c>
      <c r="B127">
        <f>'Objednávka'!A130</f>
        <v/>
      </c>
      <c r="C127">
        <f>'Objednávka'!B130</f>
        <v/>
      </c>
      <c r="D127">
        <f>IF('Objednávka'!F130="",0,'Objednávka'!F130)</f>
        <v/>
      </c>
      <c r="E127">
        <f>'Objednávka'!E130</f>
        <v/>
      </c>
      <c r="F127">
        <f>'Objednávka'!J130</f>
        <v/>
      </c>
      <c r="G127">
        <f>'Objednávka'!I130</f>
        <v/>
      </c>
    </row>
    <row r="128">
      <c r="A128">
        <f>'Objednávka'!H131</f>
        <v/>
      </c>
      <c r="B128">
        <f>'Objednávka'!A131</f>
        <v/>
      </c>
      <c r="C128">
        <f>'Objednávka'!B131</f>
        <v/>
      </c>
      <c r="D128">
        <f>IF('Objednávka'!F131="",0,'Objednávka'!F131)</f>
        <v/>
      </c>
      <c r="E128">
        <f>'Objednávka'!E131</f>
        <v/>
      </c>
      <c r="F128">
        <f>'Objednávka'!J131</f>
        <v/>
      </c>
      <c r="G128">
        <f>'Objednávka'!I131</f>
        <v/>
      </c>
    </row>
    <row r="129">
      <c r="A129">
        <f>'Objednávka'!H132</f>
        <v/>
      </c>
      <c r="B129">
        <f>'Objednávka'!A132</f>
        <v/>
      </c>
      <c r="C129">
        <f>'Objednávka'!B132</f>
        <v/>
      </c>
      <c r="D129">
        <f>IF('Objednávka'!F132="",0,'Objednávka'!F132)</f>
        <v/>
      </c>
      <c r="E129">
        <f>'Objednávka'!E132</f>
        <v/>
      </c>
      <c r="F129">
        <f>'Objednávka'!J132</f>
        <v/>
      </c>
      <c r="G129">
        <f>'Objednávka'!I132</f>
        <v/>
      </c>
    </row>
    <row r="130">
      <c r="A130">
        <f>'Objednávka'!H133</f>
        <v/>
      </c>
      <c r="B130">
        <f>'Objednávka'!A133</f>
        <v/>
      </c>
      <c r="C130">
        <f>'Objednávka'!B133</f>
        <v/>
      </c>
      <c r="D130">
        <f>IF('Objednávka'!F133="",0,'Objednávka'!F133)</f>
        <v/>
      </c>
      <c r="E130">
        <f>'Objednávka'!E133</f>
        <v/>
      </c>
      <c r="F130">
        <f>'Objednávka'!J133</f>
        <v/>
      </c>
      <c r="G130">
        <f>'Objednávka'!I133</f>
        <v/>
      </c>
    </row>
    <row r="131">
      <c r="A131">
        <f>'Objednávka'!H134</f>
        <v/>
      </c>
      <c r="B131">
        <f>'Objednávka'!A134</f>
        <v/>
      </c>
      <c r="C131">
        <f>'Objednávka'!B134</f>
        <v/>
      </c>
      <c r="D131">
        <f>IF('Objednávka'!F134="",0,'Objednávka'!F134)</f>
        <v/>
      </c>
      <c r="E131">
        <f>'Objednávka'!E134</f>
        <v/>
      </c>
      <c r="F131">
        <f>'Objednávka'!J134</f>
        <v/>
      </c>
      <c r="G131">
        <f>'Objednávka'!I134</f>
        <v/>
      </c>
    </row>
    <row r="132">
      <c r="A132">
        <f>'Objednávka'!H135</f>
        <v/>
      </c>
      <c r="B132">
        <f>'Objednávka'!A135</f>
        <v/>
      </c>
      <c r="C132">
        <f>'Objednávka'!B135</f>
        <v/>
      </c>
      <c r="D132">
        <f>IF('Objednávka'!F135="",0,'Objednávka'!F135)</f>
        <v/>
      </c>
      <c r="E132">
        <f>'Objednávka'!E135</f>
        <v/>
      </c>
      <c r="F132">
        <f>'Objednávka'!J135</f>
        <v/>
      </c>
      <c r="G132">
        <f>'Objednávka'!I135</f>
        <v/>
      </c>
    </row>
    <row r="133">
      <c r="A133">
        <f>'Objednávka'!H136</f>
        <v/>
      </c>
      <c r="B133">
        <f>'Objednávka'!A136</f>
        <v/>
      </c>
      <c r="C133">
        <f>'Objednávka'!B136</f>
        <v/>
      </c>
      <c r="D133">
        <f>IF('Objednávka'!F136="",0,'Objednávka'!F136)</f>
        <v/>
      </c>
      <c r="E133">
        <f>'Objednávka'!E136</f>
        <v/>
      </c>
      <c r="F133">
        <f>'Objednávka'!J136</f>
        <v/>
      </c>
      <c r="G133">
        <f>'Objednávka'!I136</f>
        <v/>
      </c>
    </row>
    <row r="134">
      <c r="A134">
        <f>'Objednávka'!H137</f>
        <v/>
      </c>
      <c r="B134">
        <f>'Objednávka'!A137</f>
        <v/>
      </c>
      <c r="C134">
        <f>'Objednávka'!B137</f>
        <v/>
      </c>
      <c r="D134">
        <f>IF('Objednávka'!F137="",0,'Objednávka'!F137)</f>
        <v/>
      </c>
      <c r="E134">
        <f>'Objednávka'!E137</f>
        <v/>
      </c>
      <c r="F134">
        <f>'Objednávka'!J137</f>
        <v/>
      </c>
      <c r="G134">
        <f>'Objednávka'!I137</f>
        <v/>
      </c>
    </row>
    <row r="135">
      <c r="A135">
        <f>'Objednávka'!H138</f>
        <v/>
      </c>
      <c r="B135">
        <f>'Objednávka'!A138</f>
        <v/>
      </c>
      <c r="C135">
        <f>'Objednávka'!B138</f>
        <v/>
      </c>
      <c r="D135">
        <f>IF('Objednávka'!F138="",0,'Objednávka'!F138)</f>
        <v/>
      </c>
      <c r="E135">
        <f>'Objednávka'!E138</f>
        <v/>
      </c>
      <c r="F135">
        <f>'Objednávka'!J138</f>
        <v/>
      </c>
      <c r="G135">
        <f>'Objednávka'!I138</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2026-08-18T12:22:08Z</dcterms:created>
  <dcterms:modified xmlns:dcterms="http://purl.org/dc/terms/" xmlns:xsi="http://www.w3.org/2001/XMLSchema-instance" xsi:type="dcterms:W3CDTF">2026-08-18T12:22:08Z</dcterms:modified>
</cp:coreProperties>
</file>